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амгай-оол\ФКГС 2022\Минэк\1151\2022\"/>
    </mc:Choice>
  </mc:AlternateContent>
  <bookViews>
    <workbookView xWindow="0" yWindow="0" windowWidth="20400" windowHeight="10980"/>
  </bookViews>
  <sheets>
    <sheet name="01.07.2021" sheetId="2" r:id="rId1"/>
    <sheet name="01.01.2021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8" i="2"/>
  <c r="E6" i="2"/>
  <c r="K6" i="2" l="1"/>
  <c r="J6" i="2"/>
  <c r="I6" i="2"/>
  <c r="C6" i="2"/>
  <c r="B7" i="2"/>
  <c r="F6" i="2"/>
  <c r="H6" i="2" l="1"/>
  <c r="G6" i="2"/>
  <c r="B6" i="2"/>
  <c r="B27" i="1" l="1"/>
  <c r="B28" i="1"/>
  <c r="B26" i="1"/>
  <c r="C25" i="1"/>
  <c r="D25" i="1"/>
  <c r="E25" i="1"/>
  <c r="F25" i="1"/>
  <c r="G25" i="1"/>
  <c r="H25" i="1"/>
  <c r="I25" i="1"/>
  <c r="J25" i="1"/>
  <c r="K25" i="1"/>
  <c r="L25" i="1"/>
  <c r="M25" i="1"/>
  <c r="B25" i="1" l="1"/>
  <c r="B17" i="1"/>
  <c r="H16" i="1"/>
  <c r="F8" i="1" l="1"/>
  <c r="F7" i="1" s="1"/>
  <c r="H8" i="1"/>
  <c r="B14" i="1"/>
  <c r="F12" i="1"/>
  <c r="G12" i="1"/>
  <c r="H12" i="1"/>
  <c r="G9" i="1"/>
  <c r="G8" i="1" s="1"/>
  <c r="G7" i="1" s="1"/>
  <c r="C9" i="1"/>
  <c r="C8" i="1" s="1"/>
  <c r="H7" i="1" l="1"/>
  <c r="B9" i="1"/>
  <c r="C15" i="1" l="1"/>
  <c r="B12" i="1"/>
  <c r="C14" i="1"/>
  <c r="C12" i="1" s="1"/>
  <c r="C22" i="1" l="1"/>
  <c r="C21" i="1" s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B22" i="1"/>
  <c r="B21" i="1" s="1"/>
  <c r="B16" i="1" l="1"/>
  <c r="I16" i="1"/>
  <c r="C17" i="1" l="1"/>
  <c r="C16" i="1" s="1"/>
  <c r="I12" i="1"/>
  <c r="C10" i="1"/>
  <c r="M17" i="1" l="1"/>
  <c r="M16" i="1" s="1"/>
  <c r="L17" i="1"/>
  <c r="L16" i="1" s="1"/>
  <c r="K17" i="1"/>
  <c r="K16" i="1" s="1"/>
  <c r="J17" i="1"/>
  <c r="J16" i="1" s="1"/>
  <c r="G16" i="1"/>
  <c r="F16" i="1"/>
  <c r="E17" i="1"/>
  <c r="E16" i="1" s="1"/>
  <c r="D16" i="1"/>
  <c r="D12" i="1" l="1"/>
  <c r="D11" i="1" s="1"/>
  <c r="E12" i="1"/>
  <c r="E11" i="1" s="1"/>
  <c r="F11" i="1"/>
  <c r="G11" i="1"/>
  <c r="H11" i="1"/>
  <c r="I10" i="1"/>
  <c r="J12" i="1"/>
  <c r="J10" i="1" s="1"/>
  <c r="K12" i="1"/>
  <c r="K10" i="1" s="1"/>
  <c r="L12" i="1"/>
  <c r="L10" i="1" s="1"/>
  <c r="M12" i="1"/>
  <c r="M10" i="1" s="1"/>
  <c r="M6" i="1" s="1"/>
  <c r="C11" i="1"/>
  <c r="D10" i="1"/>
  <c r="H10" i="1" l="1"/>
  <c r="H6" i="1" s="1"/>
  <c r="G10" i="1"/>
  <c r="G6" i="1" s="1"/>
  <c r="I11" i="1"/>
  <c r="F10" i="1"/>
  <c r="F6" i="1" s="1"/>
  <c r="E10" i="1"/>
  <c r="K8" i="1"/>
  <c r="K7" i="1" s="1"/>
  <c r="K6" i="1" s="1"/>
  <c r="I8" i="1"/>
  <c r="I7" i="1" s="1"/>
  <c r="I6" i="1" s="1"/>
  <c r="E8" i="1"/>
  <c r="L8" i="1"/>
  <c r="L7" i="1" s="1"/>
  <c r="L6" i="1" s="1"/>
  <c r="J8" i="1"/>
  <c r="J7" i="1" s="1"/>
  <c r="J6" i="1" s="1"/>
  <c r="E7" i="1" l="1"/>
  <c r="E6" i="1" s="1"/>
  <c r="B10" i="1"/>
  <c r="B11" i="1"/>
  <c r="D8" i="1"/>
  <c r="C7" i="1" l="1"/>
  <c r="C6" i="1" s="1"/>
  <c r="D7" i="1"/>
  <c r="D6" i="1" s="1"/>
  <c r="B8" i="1"/>
  <c r="B7" i="1" l="1"/>
  <c r="B6" i="1" s="1"/>
</calcChain>
</file>

<file path=xl/sharedStrings.xml><?xml version="1.0" encoding="utf-8"?>
<sst xmlns="http://schemas.openxmlformats.org/spreadsheetml/2006/main" count="93" uniqueCount="59">
  <si>
    <t>Приложение №1</t>
  </si>
  <si>
    <t>Объемы финансирования (тыс. руб.)</t>
  </si>
  <si>
    <t>Наименование государственных программ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</si>
  <si>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</si>
  <si>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</si>
  <si>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</si>
  <si>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</si>
  <si>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</si>
  <si>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Фактический результат выполнения мероприятий (в отчетном периоде и нарастающим итогом с начала года)</t>
  </si>
  <si>
    <t>план</t>
  </si>
  <si>
    <t>факт</t>
  </si>
  <si>
    <t>Предусмотрено программой</t>
  </si>
  <si>
    <t>Предусмотрено уточненной бюджетной росписью на отчетный период</t>
  </si>
  <si>
    <t>Исполнено (Кассовые расходы)</t>
  </si>
  <si>
    <t>Государственная программа Республики Тыва "Обеспечение доступным и комфортным жильем на 2014-2020 годы"</t>
  </si>
  <si>
    <t>1. Подпрограмма "Обеспечение жильем молодых семей"</t>
  </si>
  <si>
    <t>Мероприятия</t>
  </si>
  <si>
    <t>Обеспечение жильем молодых семей</t>
  </si>
  <si>
    <t>2. Подпрограмма «Развитие ипотечного жилищного кредитования в Республике Тыва"</t>
  </si>
  <si>
    <t>Развитие ипотечного жилищного кредитования в Республике Тыва</t>
  </si>
  <si>
    <t>Утверждено на 2020 год законом о бюджете РТ</t>
  </si>
  <si>
    <t xml:space="preserve">Министерство культуры Республики Тыва </t>
  </si>
  <si>
    <t>Министерство образования и науки Республики Тыва</t>
  </si>
  <si>
    <t xml:space="preserve">Проект комплексной застройки территории по ул. Иркутская, г. Кызыла </t>
  </si>
  <si>
    <t xml:space="preserve">Проведены инженерно-изыскательские работы на площади 27,6 га, планируемой  к застройке. Выполняется окончательный вариант планировки территории с учетом замечаний мэрии г. Кызыла и  Минстроя РТ, по размещению жилых домов и социальных объектов. По результатам согласования выполненных работ 1 и 2 этапов, мэрией г. Кызыла будут проведены публичные слушания. Проектная организация приступит к 3 этапу выполнения проекта "Наружные инженерные сети". Начата работа с ресурсоснабжающими организациями по предоставлению ТУ на техприсоединение. Ведутся расчеты по требуемым мощностям инженерного обеспечения микрорайона. </t>
  </si>
  <si>
    <t>Заключен государственный контракт на инженерные изыскания, проектные и экспертные работы с Федеральным государственным унитарным предприятием «Главное строительное управление Федеральной службы исполнения наказаний» (ФГУП ГСУ ФСИН России) от 26 ноября 2020 г. № 207-20 на сумму 59 700,0 тыс. рублей. Сроком исполнения до 1 июля 2020 г. Выплачен аванс в сумме 17 910,0 тыс. рублей. С ООО «Водоканал-Сервис» заключены 2 договора субаренды (без оплаты) (до 20.09.2021 г.) от 22 октября 2020 г. на земельные участки с кадастровыми номерами 17:18:0106012:451 площадью 20 342 м2 и 17:18:0106012:2 площадью 292 234,61м2. В ДАГИЗО мэрии г. Кызыла направлена заявка на выдачу ГПЗУ от 7 октября №РМ-06-4919. Проектным предприятием подготовлено ГПЗУ и направлено в ДАГИЗО от 23 декабря 2020 г. на корректировку и утверждение. От АО «Тывасвязьинформ» получены ТУ от 22 декабря 2020 г. № 337 на телефонизацию и интернет. Согласованна программа работ на выполнение инженерно-геодезических изысканий, инженерно-геологических изысканий, инженерно-экологических изысканий; инженерно-гидрометеорологических изысканий; программа работ на выполнение сейсмического микрорайонирования. Заказчику представлена документация в электронном виде (технические отчеты по инженерно-геодезическим и инженерно-геологическим изысканиям, по сейсмомикрорайонированию, по результатам визуального обследования строительных конструкций . Разрабатывается проектное решение по технологии.</t>
  </si>
  <si>
    <t>Заключен ГК с ООО «Союз Энергетиков Поволжья» (г. Тольятти) от 07.12.2020 г. № 208-20 на сумму 12 500,0 тыс. рублей. Окончание работ в течение 6 календарных месяцев с даты заключения контракта, но не позднее 30 июня 2021 года. Профинансирован аванс в размере 3 750,0 тыс. рублей. Представителем проектного предприятия проводился сбор исходных данных в г. Шагонаре. Представлен расчет потребности в тепле и сравнение вариантов организации теплоснабжения от централизованной сети или угольной котельной. По расчету на теплоснабжение требуется 0,468 Гкал/ч. Расчет направлен ТЭК 4 для определения стоимости затрат и теплопотерь.</t>
  </si>
  <si>
    <t>Заключен ГК от 07.12.2020 г. № 210-20 с ООО «Сибпроект», г. Новосибирск на сумму 7 173,6942 тыс. рублей. Окончание работ: в течение 6 календарных месяцев с даты заключения контракта, но не позднее 30 июня 2021 года. Профинансирован аванс в размере 1 198,1852 тыс. рублей. Проводится сбор исходных данных, определяется мощность очистных.Заключен договор на земельный участок от 20 октября 2020 г. без № сроком действия до 20 сентября 2021 г. на земельном участке с кадастровым номером 17:15:0301013:682 площадью 17 869 м2. От АО «Тывасвязьинформ» получены ТУ от 22 декабря 2020 г. № 335.</t>
  </si>
  <si>
    <t xml:space="preserve">Проектирование строительства очистного сооружения в г. Кызыл Республики Тыва.  </t>
  </si>
  <si>
    <t xml:space="preserve">Строительство очистных сооружений канализации г. Шагонар Улуг-Хемского района Республики Тыва.   </t>
  </si>
  <si>
    <t xml:space="preserve">Строительство очистных сооружений канализации с. Хову-Аксы Чеди-Хольского района Республики Тыва.   </t>
  </si>
  <si>
    <t>Министерство спорта Республики Тыва</t>
  </si>
  <si>
    <t>Отчет о реализации государственных программ Республики Тыва на 01.03.2021 год.</t>
  </si>
  <si>
    <t xml:space="preserve">Заключено соглашение на предоставление социальных выплат на приобретение (строительство) жилья с Минстроем России от 25 декабря 2020 г. № 069-09-2021-230.
Предусмотрены средства в размере: 112 654,444 тыс. рублей на предоставление социальных выплат 163 молодым семьям, из них:
- 111 527,900 тыс. рублей из федерального бюджета;
- 1 126,540 тыс. рублей из республиканского бюджета.
В Законе Республики Тыва № 677-ЗРТ «О республиканском бюджете Республики Тыва на 2021 год и на плановый период 2022 и 2023 годов» на реализацию мероприятия в 2021 году предусмотрены средства из местного бюджета в размере 4 571,345 тыс. рублей.  Финансирование начнется с апреля.
</t>
  </si>
  <si>
    <t>3. Подпрограмма"Повышение устойчивости жилых домов, основных объектов и систем жизнеобеспечения в сейсмических районах Республики Тыва на 2021- 2025 годы"</t>
  </si>
  <si>
    <t>4. Подпрограмма "Развитие промышленности строительных материалов и внедрения  композитных материалов Республики Тыва"</t>
  </si>
  <si>
    <t>5. Подпрограмма " Территориальное планирование и комплексное развитие территорий"</t>
  </si>
  <si>
    <t>актуализация документов территориального планирования Республики Тыва – 100 процентов;</t>
  </si>
  <si>
    <t>актуализация документов территориального планирования и градостроительного зонирования муниципальных образо ваний – 100 процентов;</t>
  </si>
  <si>
    <t>наличие проектно-сметной документации по проектам пла нировки микрорайонов с наружными инженерными сетями – 5 ед</t>
  </si>
  <si>
    <t>Разрабатывается задание на проектирование, осуществляется сбор исходных данных</t>
  </si>
  <si>
    <t>Разрабатывается проект соглашения с муниципальными образованиями, заключение планируется с 29.03.2021</t>
  </si>
  <si>
    <t xml:space="preserve">Готовятся документы для публичных слушаний </t>
  </si>
  <si>
    <t>Кирпич керамический</t>
  </si>
  <si>
    <t>Железобетонные конструкции и изделия</t>
  </si>
  <si>
    <t>Размер предотвращенного ущерба от возможного разрушения жилых домов, основных объектов и систем жизнеобеспечения в результате землетрясений</t>
  </si>
  <si>
    <t>1 .Государственная программа Республики Тыва "Формирование современной городской среды 2018-2024 годы"</t>
  </si>
  <si>
    <t>Утверждено на 2022 год законом о бюджете РТ</t>
  </si>
  <si>
    <t>еще мб</t>
  </si>
  <si>
    <t>прибавить</t>
  </si>
  <si>
    <t>хх</t>
  </si>
  <si>
    <t>1.1.  Благоустройство дворовых и общественных территорий многоквартирных домов</t>
  </si>
  <si>
    <t>1.2 Реализация проектов благоустройства муниципальных образований - победителей Всероссийского конкурса лучших проектов создания комфортной городской среды в малых городах и исторических поселениях</t>
  </si>
  <si>
    <t>-</t>
  </si>
  <si>
    <t>1511 8</t>
  </si>
  <si>
    <t>Средняя строительная готовность по 26 общественным территориям составляет 100%. Контрактование - 100%</t>
  </si>
  <si>
    <t>Строительная готовность - 99%</t>
  </si>
  <si>
    <t xml:space="preserve">Общая строительная готовность по 26 общественным территориям составляет 100%. Контрактование - 100 %. </t>
  </si>
  <si>
    <t>Отчет о реализации государственных программ Республики Тыва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</si>
</sst>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00\ _₽_-;\-* #,##0.00000\ _₽_-;_-* &quot;-&quot;??\ _₽_-;_-@_-"/>
    <numFmt numFmtId="166" formatCode="#,##0.000"/>
    <numFmt numFmtId="167" formatCode="0.000"/>
    <numFmt numFmtId="168" formatCode="_-* #,##0.000\ _₽_-;\-* #,##0.000\ _₽_-;_-* &quot;-&quot;???\ _₽_-;_-@_-"/>
    <numFmt numFmtId="169" formatCode="0.00000"/>
  </numFmts>
  <fonts count="34" x14ac:knownFonts="1"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i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Arial"/>
      <family val="2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DEBF7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6" fillId="0" borderId="0"/>
  </cellStyleXfs>
  <cellXfs count="139">
    <xf numFmtId="0" fontId="0" fillId="0" borderId="0" xfId="0"/>
    <xf numFmtId="0" fontId="0" fillId="0" borderId="0" xfId="0" applyFont="1" applyAlignment="1"/>
    <xf numFmtId="0" fontId="8" fillId="0" borderId="0" xfId="0" applyFont="1"/>
    <xf numFmtId="0" fontId="8" fillId="3" borderId="0" xfId="0" applyFont="1" applyFill="1"/>
    <xf numFmtId="0" fontId="0" fillId="3" borderId="0" xfId="0" applyFont="1" applyFill="1" applyAlignment="1"/>
    <xf numFmtId="4" fontId="8" fillId="5" borderId="8" xfId="0" applyNumberFormat="1" applyFont="1" applyFill="1" applyBorder="1" applyAlignment="1">
      <alignment horizontal="center" vertical="center"/>
    </xf>
    <xf numFmtId="166" fontId="14" fillId="5" borderId="8" xfId="1" applyNumberFormat="1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8" fillId="0" borderId="0" xfId="0" applyFont="1" applyFill="1"/>
    <xf numFmtId="0" fontId="0" fillId="0" borderId="0" xfId="0" applyFont="1" applyFill="1" applyAlignment="1"/>
    <xf numFmtId="0" fontId="19" fillId="3" borderId="8" xfId="2" applyFont="1" applyFill="1" applyBorder="1" applyAlignment="1">
      <alignment horizontal="left" vertical="top" wrapText="1"/>
    </xf>
    <xf numFmtId="2" fontId="19" fillId="3" borderId="8" xfId="1" applyNumberFormat="1" applyFont="1" applyFill="1" applyBorder="1" applyAlignment="1">
      <alignment horizontal="center" vertical="center" wrapText="1"/>
    </xf>
    <xf numFmtId="2" fontId="19" fillId="2" borderId="6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2" fontId="19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2" xfId="0" applyFont="1" applyFill="1" applyBorder="1" applyAlignment="1">
      <alignment horizontal="left" vertical="center" wrapText="1"/>
    </xf>
    <xf numFmtId="2" fontId="19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6" fillId="3" borderId="1" xfId="0" applyFont="1" applyFill="1" applyBorder="1" applyAlignment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14" fillId="3" borderId="9" xfId="2" applyFont="1" applyFill="1" applyBorder="1" applyAlignment="1">
      <alignment horizontal="left" vertical="center" wrapText="1"/>
    </xf>
    <xf numFmtId="2" fontId="14" fillId="3" borderId="9" xfId="1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166" fontId="14" fillId="3" borderId="9" xfId="1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left" vertical="top" wrapText="1"/>
    </xf>
    <xf numFmtId="2" fontId="20" fillId="6" borderId="7" xfId="0" applyNumberFormat="1" applyFont="1" applyFill="1" applyBorder="1" applyAlignment="1">
      <alignment horizontal="center" vertical="center"/>
    </xf>
    <xf numFmtId="0" fontId="13" fillId="5" borderId="8" xfId="2" applyFont="1" applyFill="1" applyBorder="1" applyAlignment="1">
      <alignment horizontal="left" vertical="center" wrapText="1"/>
    </xf>
    <xf numFmtId="2" fontId="21" fillId="7" borderId="8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wrapText="1"/>
    </xf>
    <xf numFmtId="2" fontId="20" fillId="6" borderId="17" xfId="0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left" wrapText="1"/>
    </xf>
    <xf numFmtId="164" fontId="7" fillId="9" borderId="6" xfId="0" applyNumberFormat="1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vertical="top" wrapText="1"/>
    </xf>
    <xf numFmtId="2" fontId="21" fillId="3" borderId="8" xfId="1" applyNumberFormat="1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14" fillId="3" borderId="8" xfId="2" applyFont="1" applyFill="1" applyBorder="1" applyAlignment="1">
      <alignment horizontal="left" vertical="center" wrapText="1"/>
    </xf>
    <xf numFmtId="2" fontId="14" fillId="3" borderId="8" xfId="1" applyNumberFormat="1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vertical="top" wrapText="1"/>
    </xf>
    <xf numFmtId="43" fontId="7" fillId="9" borderId="2" xfId="0" applyNumberFormat="1" applyFont="1" applyFill="1" applyBorder="1" applyAlignment="1">
      <alignment horizontal="center" vertical="center"/>
    </xf>
    <xf numFmtId="165" fontId="7" fillId="9" borderId="2" xfId="1" applyNumberFormat="1" applyFont="1" applyFill="1" applyBorder="1" applyAlignment="1">
      <alignment horizontal="center" vertical="center"/>
    </xf>
    <xf numFmtId="4" fontId="7" fillId="9" borderId="2" xfId="0" applyNumberFormat="1" applyFont="1" applyFill="1" applyBorder="1" applyAlignment="1">
      <alignment horizontal="center" vertical="center"/>
    </xf>
    <xf numFmtId="43" fontId="7" fillId="9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 wrapText="1"/>
    </xf>
    <xf numFmtId="43" fontId="7" fillId="10" borderId="2" xfId="0" applyNumberFormat="1" applyFont="1" applyFill="1" applyBorder="1" applyAlignment="1">
      <alignment horizontal="center" vertical="center"/>
    </xf>
    <xf numFmtId="165" fontId="7" fillId="10" borderId="2" xfId="1" applyNumberFormat="1" applyFont="1" applyFill="1" applyBorder="1" applyAlignment="1">
      <alignment horizontal="center" vertical="center"/>
    </xf>
    <xf numFmtId="43" fontId="7" fillId="10" borderId="2" xfId="1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3" fillId="3" borderId="8" xfId="0" applyFont="1" applyFill="1" applyBorder="1" applyAlignment="1">
      <alignment horizontal="justify" vertical="center"/>
    </xf>
    <xf numFmtId="0" fontId="8" fillId="3" borderId="8" xfId="0" applyFont="1" applyFill="1" applyBorder="1"/>
    <xf numFmtId="0" fontId="24" fillId="3" borderId="8" xfId="0" applyFont="1" applyFill="1" applyBorder="1" applyAlignment="1">
      <alignment horizontal="justify" vertical="center"/>
    </xf>
    <xf numFmtId="0" fontId="24" fillId="3" borderId="8" xfId="0" applyFont="1" applyFill="1" applyBorder="1" applyAlignment="1">
      <alignment wrapText="1"/>
    </xf>
    <xf numFmtId="0" fontId="15" fillId="3" borderId="8" xfId="0" applyFont="1" applyFill="1" applyBorder="1" applyAlignment="1">
      <alignment horizontal="left" vertical="center" wrapText="1"/>
    </xf>
    <xf numFmtId="0" fontId="25" fillId="3" borderId="8" xfId="0" applyFont="1" applyFill="1" applyBorder="1"/>
    <xf numFmtId="0" fontId="7" fillId="3" borderId="0" xfId="0" applyFont="1" applyFill="1"/>
    <xf numFmtId="0" fontId="7" fillId="3" borderId="0" xfId="0" applyFont="1" applyFill="1" applyAlignment="1"/>
    <xf numFmtId="2" fontId="19" fillId="2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/>
    </xf>
    <xf numFmtId="4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top" wrapText="1"/>
    </xf>
    <xf numFmtId="0" fontId="12" fillId="2" borderId="8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vertical="top" wrapText="1"/>
    </xf>
    <xf numFmtId="0" fontId="2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" fontId="26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43" fontId="7" fillId="9" borderId="2" xfId="1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top" wrapText="1"/>
    </xf>
    <xf numFmtId="0" fontId="19" fillId="2" borderId="6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/>
    </xf>
    <xf numFmtId="0" fontId="28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2" fillId="0" borderId="0" xfId="0" applyFont="1"/>
    <xf numFmtId="166" fontId="27" fillId="11" borderId="9" xfId="3" applyNumberFormat="1" applyFont="1" applyFill="1" applyBorder="1" applyAlignment="1">
      <alignment horizontal="left" vertical="center" wrapText="1"/>
    </xf>
    <xf numFmtId="164" fontId="7" fillId="9" borderId="2" xfId="0" applyNumberFormat="1" applyFont="1" applyFill="1" applyBorder="1" applyAlignment="1">
      <alignment horizontal="center" vertical="center"/>
    </xf>
    <xf numFmtId="166" fontId="27" fillId="11" borderId="9" xfId="0" applyNumberFormat="1" applyFont="1" applyFill="1" applyBorder="1" applyAlignment="1">
      <alignment horizontal="center" vertical="center"/>
    </xf>
    <xf numFmtId="2" fontId="7" fillId="12" borderId="2" xfId="0" applyNumberFormat="1" applyFont="1" applyFill="1" applyBorder="1" applyAlignment="1">
      <alignment horizontal="center" vertical="center"/>
    </xf>
    <xf numFmtId="164" fontId="7" fillId="9" borderId="19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wrapText="1"/>
    </xf>
    <xf numFmtId="0" fontId="33" fillId="11" borderId="8" xfId="0" applyFont="1" applyFill="1" applyBorder="1" applyAlignment="1">
      <alignment wrapText="1"/>
    </xf>
    <xf numFmtId="0" fontId="33" fillId="0" borderId="8" xfId="0" applyFont="1" applyBorder="1"/>
    <xf numFmtId="0" fontId="8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2" fontId="33" fillId="0" borderId="8" xfId="0" applyNumberFormat="1" applyFont="1" applyBorder="1"/>
    <xf numFmtId="0" fontId="28" fillId="0" borderId="8" xfId="0" applyFont="1" applyBorder="1" applyAlignment="1">
      <alignment horizontal="center" vertical="center"/>
    </xf>
    <xf numFmtId="167" fontId="8" fillId="0" borderId="0" xfId="0" applyNumberFormat="1" applyFont="1"/>
    <xf numFmtId="168" fontId="8" fillId="0" borderId="0" xfId="0" applyNumberFormat="1" applyFont="1"/>
    <xf numFmtId="167" fontId="33" fillId="11" borderId="8" xfId="0" applyNumberFormat="1" applyFont="1" applyFill="1" applyBorder="1"/>
    <xf numFmtId="167" fontId="33" fillId="0" borderId="8" xfId="0" applyNumberFormat="1" applyFont="1" applyBorder="1"/>
    <xf numFmtId="169" fontId="33" fillId="0" borderId="8" xfId="0" applyNumberFormat="1" applyFont="1" applyBorder="1"/>
    <xf numFmtId="169" fontId="8" fillId="0" borderId="0" xfId="0" applyNumberFormat="1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166" fontId="31" fillId="13" borderId="9" xfId="0" applyNumberFormat="1" applyFont="1" applyFill="1" applyBorder="1" applyAlignment="1">
      <alignment horizontal="center" vertical="center"/>
    </xf>
    <xf numFmtId="0" fontId="33" fillId="13" borderId="8" xfId="0" applyFont="1" applyFill="1" applyBorder="1"/>
    <xf numFmtId="167" fontId="33" fillId="13" borderId="8" xfId="0" applyNumberFormat="1" applyFont="1" applyFill="1" applyBorder="1"/>
    <xf numFmtId="169" fontId="33" fillId="13" borderId="8" xfId="0" applyNumberFormat="1" applyFont="1" applyFill="1" applyBorder="1"/>
    <xf numFmtId="167" fontId="8" fillId="13" borderId="8" xfId="0" applyNumberFormat="1" applyFont="1" applyFill="1" applyBorder="1"/>
  </cellXfs>
  <cellStyles count="4">
    <cellStyle name="Обычный" xfId="0" builtinId="0"/>
    <cellStyle name="Обычный_Инвест 06 уточн" xfId="3"/>
    <cellStyle name="Обычный_Инвестиц.программа на 2005г. для Минфина по новой структк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07"/>
  <sheetViews>
    <sheetView tabSelected="1" zoomScale="70" zoomScaleNormal="70" workbookViewId="0">
      <pane ySplit="5" topLeftCell="A6" activePane="bottomLeft" state="frozen"/>
      <selection pane="bottomLeft" activeCell="E8" sqref="E8"/>
    </sheetView>
  </sheetViews>
  <sheetFormatPr defaultColWidth="14.42578125" defaultRowHeight="15.75" customHeight="1" x14ac:dyDescent="0.2"/>
  <cols>
    <col min="1" max="1" width="48.85546875" style="1" customWidth="1"/>
    <col min="2" max="2" width="17.5703125" style="1" customWidth="1"/>
    <col min="3" max="3" width="18.42578125" style="1" customWidth="1"/>
    <col min="4" max="4" width="16.7109375" style="1" customWidth="1"/>
    <col min="5" max="5" width="17.28515625" style="1" customWidth="1"/>
    <col min="6" max="6" width="12.28515625" style="1" customWidth="1"/>
    <col min="7" max="7" width="14" style="1" customWidth="1"/>
    <col min="8" max="8" width="14.140625" style="1" customWidth="1"/>
    <col min="9" max="9" width="12.7109375" style="1" customWidth="1"/>
    <col min="10" max="10" width="14.28515625" style="1" customWidth="1"/>
    <col min="11" max="11" width="12.28515625" style="1" customWidth="1"/>
    <col min="12" max="12" width="14.28515625" style="1" customWidth="1"/>
    <col min="13" max="13" width="11.28515625" style="1" customWidth="1"/>
    <col min="14" max="14" width="45" style="1" customWidth="1"/>
    <col min="15" max="16384" width="14.42578125" style="1"/>
  </cols>
  <sheetData>
    <row r="1" spans="1:25" ht="35.25" customHeight="1" x14ac:dyDescent="0.25">
      <c r="A1" s="4"/>
      <c r="B1" s="19" t="s">
        <v>58</v>
      </c>
      <c r="C1" s="20"/>
      <c r="D1" s="21"/>
      <c r="E1" s="21"/>
      <c r="F1" s="21"/>
      <c r="G1" s="21"/>
      <c r="H1" s="22"/>
      <c r="I1" s="22"/>
      <c r="J1" s="23"/>
      <c r="K1" s="23"/>
      <c r="L1" s="23"/>
      <c r="M1" s="23"/>
      <c r="N1" s="24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x14ac:dyDescent="0.2">
      <c r="A2" s="22" t="s">
        <v>1</v>
      </c>
      <c r="B2" s="25"/>
      <c r="C2" s="26"/>
      <c r="D2" s="22"/>
      <c r="E2" s="22"/>
      <c r="F2" s="22"/>
      <c r="G2" s="22"/>
      <c r="H2" s="22"/>
      <c r="I2" s="22"/>
      <c r="J2" s="23"/>
      <c r="K2" s="23"/>
      <c r="L2" s="23"/>
      <c r="M2" s="23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8.25" x14ac:dyDescent="0.2">
      <c r="A3" s="126" t="s">
        <v>2</v>
      </c>
      <c r="B3" s="128" t="s">
        <v>3</v>
      </c>
      <c r="C3" s="129"/>
      <c r="D3" s="128" t="s">
        <v>4</v>
      </c>
      <c r="E3" s="129"/>
      <c r="F3" s="128" t="s">
        <v>5</v>
      </c>
      <c r="G3" s="130"/>
      <c r="H3" s="130"/>
      <c r="I3" s="129"/>
      <c r="J3" s="124" t="s">
        <v>6</v>
      </c>
      <c r="K3" s="125"/>
      <c r="L3" s="124" t="s">
        <v>7</v>
      </c>
      <c r="M3" s="125"/>
      <c r="N3" s="27" t="s">
        <v>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06.5" customHeight="1" x14ac:dyDescent="0.2">
      <c r="A4" s="127"/>
      <c r="B4" s="28" t="s">
        <v>9</v>
      </c>
      <c r="C4" s="28" t="s">
        <v>10</v>
      </c>
      <c r="D4" s="28" t="s">
        <v>9</v>
      </c>
      <c r="E4" s="28" t="s">
        <v>10</v>
      </c>
      <c r="F4" s="29" t="s">
        <v>11</v>
      </c>
      <c r="G4" s="29" t="s">
        <v>47</v>
      </c>
      <c r="H4" s="29" t="s">
        <v>12</v>
      </c>
      <c r="I4" s="29" t="s">
        <v>13</v>
      </c>
      <c r="J4" s="30" t="s">
        <v>9</v>
      </c>
      <c r="K4" s="31" t="s">
        <v>10</v>
      </c>
      <c r="L4" s="31" t="s">
        <v>9</v>
      </c>
      <c r="M4" s="31" t="s">
        <v>10</v>
      </c>
      <c r="N4" s="28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7.75" hidden="1" customHeight="1" x14ac:dyDescent="0.2">
      <c r="A5" s="32" t="s">
        <v>3</v>
      </c>
      <c r="B5" s="33"/>
      <c r="C5" s="33"/>
      <c r="D5" s="32"/>
      <c r="E5" s="32"/>
      <c r="F5" s="32"/>
      <c r="G5" s="32"/>
      <c r="H5" s="32"/>
      <c r="I5" s="32"/>
      <c r="J5" s="32"/>
      <c r="K5" s="32"/>
      <c r="L5" s="32">
        <v>0</v>
      </c>
      <c r="M5" s="32">
        <v>0</v>
      </c>
      <c r="N5" s="101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4" customFormat="1" ht="110.25" customHeight="1" x14ac:dyDescent="0.2">
      <c r="A6" s="106" t="s">
        <v>46</v>
      </c>
      <c r="B6" s="107">
        <f>B7+B8</f>
        <v>164923.71</v>
      </c>
      <c r="C6" s="108">
        <f>C7+C8</f>
        <v>164923.71</v>
      </c>
      <c r="D6" s="107">
        <v>161681.5</v>
      </c>
      <c r="E6" s="109">
        <f>E7+E8</f>
        <v>161681.5</v>
      </c>
      <c r="F6" s="58">
        <f t="shared" ref="F6:K6" si="0">F7+F8</f>
        <v>1616.7269999999999</v>
      </c>
      <c r="G6" s="58">
        <f t="shared" si="0"/>
        <v>1616.7269999999999</v>
      </c>
      <c r="H6" s="107">
        <f t="shared" si="0"/>
        <v>1616.7269999999999</v>
      </c>
      <c r="I6" s="134">
        <f t="shared" si="0"/>
        <v>1616.7269999999999</v>
      </c>
      <c r="J6" s="58">
        <f t="shared" si="0"/>
        <v>1625.4829999999999</v>
      </c>
      <c r="K6" s="134">
        <f t="shared" si="0"/>
        <v>1625.4829999999999</v>
      </c>
      <c r="L6" s="107">
        <v>0</v>
      </c>
      <c r="M6" s="110">
        <v>0</v>
      </c>
      <c r="N6" s="111" t="s">
        <v>57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47.25" x14ac:dyDescent="0.25">
      <c r="A7" s="112" t="s">
        <v>51</v>
      </c>
      <c r="B7" s="121">
        <f>D7+H7+J7</f>
        <v>88423.709999999992</v>
      </c>
      <c r="C7" s="120">
        <f>E7+I7+K7</f>
        <v>88423.709999999992</v>
      </c>
      <c r="D7" s="121">
        <v>86681.5</v>
      </c>
      <c r="E7" s="120">
        <v>86681.5</v>
      </c>
      <c r="F7" s="122">
        <v>866.72699999999998</v>
      </c>
      <c r="G7" s="113">
        <v>866.72699999999998</v>
      </c>
      <c r="H7" s="113">
        <v>866.72699999999998</v>
      </c>
      <c r="I7" s="135">
        <v>866.72699999999998</v>
      </c>
      <c r="J7" s="122">
        <v>875.48299999999995</v>
      </c>
      <c r="K7" s="137">
        <v>875.48299999999995</v>
      </c>
      <c r="L7" s="114" t="s">
        <v>53</v>
      </c>
      <c r="M7" s="114" t="s">
        <v>53</v>
      </c>
      <c r="N7" s="115" t="s">
        <v>55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5" x14ac:dyDescent="0.25">
      <c r="A8" s="112" t="s">
        <v>52</v>
      </c>
      <c r="B8" s="121">
        <v>76500</v>
      </c>
      <c r="C8" s="120">
        <f>E8+I8+K8</f>
        <v>76500</v>
      </c>
      <c r="D8" s="121">
        <v>75000</v>
      </c>
      <c r="E8" s="120">
        <v>75000</v>
      </c>
      <c r="F8" s="122">
        <v>750</v>
      </c>
      <c r="G8" s="116">
        <v>750</v>
      </c>
      <c r="H8" s="116">
        <v>750</v>
      </c>
      <c r="I8" s="136">
        <v>750</v>
      </c>
      <c r="J8" s="122">
        <v>750</v>
      </c>
      <c r="K8" s="138">
        <v>750</v>
      </c>
      <c r="L8" s="114" t="s">
        <v>53</v>
      </c>
      <c r="M8" s="114" t="s">
        <v>53</v>
      </c>
      <c r="N8" s="117" t="s">
        <v>56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.75" x14ac:dyDescent="0.2">
      <c r="A9" s="2"/>
      <c r="B9" s="105" t="s">
        <v>48</v>
      </c>
      <c r="C9" s="105">
        <v>41097.059000000001</v>
      </c>
      <c r="D9" s="105"/>
      <c r="E9" s="105" t="s">
        <v>50</v>
      </c>
      <c r="F9" s="105"/>
      <c r="G9" s="105"/>
      <c r="H9" s="105"/>
      <c r="I9" s="105" t="s">
        <v>50</v>
      </c>
      <c r="J9" s="105"/>
      <c r="K9" s="2"/>
      <c r="L9" s="2"/>
      <c r="M9" s="2"/>
      <c r="N9" s="71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.75" x14ac:dyDescent="0.2">
      <c r="A10" s="2"/>
      <c r="B10" s="105" t="s">
        <v>49</v>
      </c>
      <c r="C10" s="105"/>
      <c r="D10" s="105"/>
      <c r="E10" s="105"/>
      <c r="F10" s="105"/>
      <c r="G10" s="105"/>
      <c r="H10" s="105"/>
      <c r="I10" s="105" t="s">
        <v>54</v>
      </c>
      <c r="J10" s="105"/>
      <c r="K10" s="2"/>
      <c r="L10" s="2"/>
      <c r="M10" s="2"/>
      <c r="N10" s="7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.7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.75" x14ac:dyDescent="0.2">
      <c r="A12" s="2"/>
      <c r="B12" s="119"/>
      <c r="C12" s="118"/>
      <c r="D12" s="118"/>
      <c r="E12" s="2"/>
      <c r="F12" s="2"/>
      <c r="G12" s="2"/>
      <c r="H12" s="2"/>
      <c r="I12" s="2"/>
      <c r="J12" s="2"/>
      <c r="K12" s="2"/>
      <c r="L12" s="2"/>
      <c r="M12" s="2"/>
      <c r="N12" s="7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.75" x14ac:dyDescent="0.2">
      <c r="A13" s="2"/>
      <c r="B13" s="2"/>
      <c r="C13" s="2"/>
      <c r="D13" s="2"/>
      <c r="E13" s="2"/>
      <c r="F13" s="2"/>
      <c r="G13" s="2"/>
      <c r="H13" s="2"/>
      <c r="I13" s="123"/>
      <c r="J13" s="2"/>
      <c r="K13" s="2"/>
      <c r="L13" s="2"/>
      <c r="M13" s="2"/>
      <c r="N13" s="7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.7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7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.7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0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7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0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0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7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0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7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0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7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0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7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0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7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0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7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0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7.2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0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0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7.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0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7.2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0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7.2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0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7.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0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2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0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7.2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0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7.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0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7.2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0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7.2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0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7.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0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7.2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0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0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7.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0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2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0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7.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0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7.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0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7.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0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0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7.2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0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7.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0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7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7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0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7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0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7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0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7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0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7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0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7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0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0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7.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03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2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2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</sheetData>
  <mergeCells count="6">
    <mergeCell ref="L3:M3"/>
    <mergeCell ref="A3:A4"/>
    <mergeCell ref="B3:C3"/>
    <mergeCell ref="D3:E3"/>
    <mergeCell ref="F3:I3"/>
    <mergeCell ref="J3:K3"/>
  </mergeCells>
  <pageMargins left="3.937007874015748E-2" right="3.937007874015748E-2" top="0.19685039370078741" bottom="3.937007874015748E-2" header="3.937007874015748E-2" footer="3.937007874015748E-2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37"/>
  <sheetViews>
    <sheetView zoomScale="70" zoomScaleNormal="70" workbookViewId="0">
      <pane ySplit="5" topLeftCell="A15" activePane="bottomLeft" state="frozen"/>
      <selection pane="bottomLeft" activeCell="C12" sqref="C12"/>
    </sheetView>
  </sheetViews>
  <sheetFormatPr defaultColWidth="14.42578125" defaultRowHeight="15.75" customHeight="1" x14ac:dyDescent="0.2"/>
  <cols>
    <col min="1" max="1" width="48.85546875" style="1" customWidth="1"/>
    <col min="2" max="2" width="17.5703125" style="1" customWidth="1"/>
    <col min="3" max="3" width="17.28515625" style="1" customWidth="1"/>
    <col min="4" max="4" width="16.7109375" style="1" customWidth="1"/>
    <col min="5" max="5" width="17.28515625" style="1" customWidth="1"/>
    <col min="6" max="6" width="14.5703125" style="1" customWidth="1"/>
    <col min="7" max="7" width="16.85546875" style="1" customWidth="1"/>
    <col min="8" max="8" width="16.28515625" style="1" customWidth="1"/>
    <col min="9" max="9" width="15.28515625" style="1" customWidth="1"/>
    <col min="10" max="10" width="14.42578125" style="1" customWidth="1"/>
    <col min="11" max="12" width="17.7109375" style="1" customWidth="1"/>
    <col min="13" max="13" width="11.28515625" style="1" customWidth="1"/>
    <col min="14" max="14" width="88" style="1" customWidth="1"/>
    <col min="15" max="16384" width="14.42578125" style="1"/>
  </cols>
  <sheetData>
    <row r="1" spans="1:25" ht="35.25" customHeight="1" x14ac:dyDescent="0.25">
      <c r="A1" s="4"/>
      <c r="B1" s="19" t="s">
        <v>32</v>
      </c>
      <c r="C1" s="20"/>
      <c r="D1" s="21"/>
      <c r="E1" s="21"/>
      <c r="F1" s="21"/>
      <c r="G1" s="21"/>
      <c r="H1" s="22"/>
      <c r="I1" s="22"/>
      <c r="J1" s="23"/>
      <c r="K1" s="23"/>
      <c r="L1" s="23"/>
      <c r="M1" s="23"/>
      <c r="N1" s="24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x14ac:dyDescent="0.2">
      <c r="A2" s="22" t="s">
        <v>1</v>
      </c>
      <c r="B2" s="25"/>
      <c r="C2" s="26"/>
      <c r="D2" s="22"/>
      <c r="E2" s="22"/>
      <c r="F2" s="22"/>
      <c r="G2" s="22"/>
      <c r="H2" s="22"/>
      <c r="I2" s="22"/>
      <c r="J2" s="23"/>
      <c r="K2" s="23"/>
      <c r="L2" s="23"/>
      <c r="M2" s="23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5.5" x14ac:dyDescent="0.2">
      <c r="A3" s="126" t="s">
        <v>2</v>
      </c>
      <c r="B3" s="128" t="s">
        <v>3</v>
      </c>
      <c r="C3" s="129"/>
      <c r="D3" s="128" t="s">
        <v>4</v>
      </c>
      <c r="E3" s="129"/>
      <c r="F3" s="128" t="s">
        <v>5</v>
      </c>
      <c r="G3" s="130"/>
      <c r="H3" s="130"/>
      <c r="I3" s="129"/>
      <c r="J3" s="124" t="s">
        <v>6</v>
      </c>
      <c r="K3" s="125"/>
      <c r="L3" s="124" t="s">
        <v>7</v>
      </c>
      <c r="M3" s="125"/>
      <c r="N3" s="27" t="s">
        <v>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06.5" customHeight="1" x14ac:dyDescent="0.2">
      <c r="A4" s="127"/>
      <c r="B4" s="28" t="s">
        <v>9</v>
      </c>
      <c r="C4" s="28" t="s">
        <v>10</v>
      </c>
      <c r="D4" s="28" t="s">
        <v>9</v>
      </c>
      <c r="E4" s="28" t="s">
        <v>10</v>
      </c>
      <c r="F4" s="29" t="s">
        <v>11</v>
      </c>
      <c r="G4" s="29" t="s">
        <v>20</v>
      </c>
      <c r="H4" s="29" t="s">
        <v>12</v>
      </c>
      <c r="I4" s="29" t="s">
        <v>13</v>
      </c>
      <c r="J4" s="30" t="s">
        <v>9</v>
      </c>
      <c r="K4" s="31" t="s">
        <v>10</v>
      </c>
      <c r="L4" s="31" t="s">
        <v>9</v>
      </c>
      <c r="M4" s="31" t="s">
        <v>10</v>
      </c>
      <c r="N4" s="28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7.75" hidden="1" customHeight="1" x14ac:dyDescent="0.2">
      <c r="A5" s="32" t="s">
        <v>3</v>
      </c>
      <c r="B5" s="33"/>
      <c r="C5" s="33"/>
      <c r="D5" s="32"/>
      <c r="E5" s="32"/>
      <c r="F5" s="32"/>
      <c r="G5" s="32"/>
      <c r="H5" s="32"/>
      <c r="I5" s="32"/>
      <c r="J5" s="32"/>
      <c r="K5" s="32"/>
      <c r="L5" s="32">
        <v>0</v>
      </c>
      <c r="M5" s="32">
        <v>0</v>
      </c>
      <c r="N5" s="34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4" customFormat="1" ht="58.5" customHeight="1" x14ac:dyDescent="0.25">
      <c r="A6" s="49" t="s">
        <v>14</v>
      </c>
      <c r="B6" s="50">
        <f>B7+B10+B16+B21+B25</f>
        <v>2100653.5589999999</v>
      </c>
      <c r="C6" s="50">
        <f t="shared" ref="C6:L6" si="0">C7+C10+C16+C21+C25</f>
        <v>0</v>
      </c>
      <c r="D6" s="50">
        <f t="shared" si="0"/>
        <v>2025373.5999999999</v>
      </c>
      <c r="E6" s="50">
        <f t="shared" si="0"/>
        <v>0</v>
      </c>
      <c r="F6" s="50">
        <f t="shared" si="0"/>
        <v>70708.61</v>
      </c>
      <c r="G6" s="50">
        <f t="shared" si="0"/>
        <v>70708.61</v>
      </c>
      <c r="H6" s="50">
        <f t="shared" si="0"/>
        <v>70708.614000000001</v>
      </c>
      <c r="I6" s="50">
        <f t="shared" si="0"/>
        <v>0</v>
      </c>
      <c r="J6" s="50">
        <f t="shared" si="0"/>
        <v>5572.6450000000004</v>
      </c>
      <c r="K6" s="50">
        <f t="shared" si="0"/>
        <v>0</v>
      </c>
      <c r="L6" s="50">
        <f t="shared" si="0"/>
        <v>0</v>
      </c>
      <c r="M6" s="50">
        <f>M7+M10+M16+M21+M25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79" customFormat="1" ht="32.25" customHeight="1" x14ac:dyDescent="0.2">
      <c r="A7" s="65" t="s">
        <v>15</v>
      </c>
      <c r="B7" s="66">
        <f>D7+H7+J7</f>
        <v>117225.78899999999</v>
      </c>
      <c r="C7" s="67">
        <f>E7+I7+K7+M7</f>
        <v>0</v>
      </c>
      <c r="D7" s="68">
        <f t="shared" ref="D7:I7" si="1">D8</f>
        <v>111527.9</v>
      </c>
      <c r="E7" s="68">
        <f t="shared" si="1"/>
        <v>0</v>
      </c>
      <c r="F7" s="68">
        <f t="shared" si="1"/>
        <v>1126.54</v>
      </c>
      <c r="G7" s="68">
        <f t="shared" si="1"/>
        <v>1126.54</v>
      </c>
      <c r="H7" s="68">
        <f t="shared" si="1"/>
        <v>1126.5440000000001</v>
      </c>
      <c r="I7" s="68">
        <f t="shared" si="1"/>
        <v>0</v>
      </c>
      <c r="J7" s="68">
        <f>J8</f>
        <v>4571.3450000000003</v>
      </c>
      <c r="K7" s="67">
        <f t="shared" ref="I7:L8" si="2">K8</f>
        <v>0</v>
      </c>
      <c r="L7" s="69">
        <f t="shared" si="2"/>
        <v>0</v>
      </c>
      <c r="M7" s="70">
        <v>0</v>
      </c>
      <c r="N7" s="131" t="s">
        <v>33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spans="1:25" s="79" customFormat="1" ht="24.75" customHeight="1" x14ac:dyDescent="0.2">
      <c r="A8" s="64" t="s">
        <v>16</v>
      </c>
      <c r="B8" s="58">
        <f>D8+H8+J8</f>
        <v>117225.78899999999</v>
      </c>
      <c r="C8" s="59">
        <f>C9</f>
        <v>0</v>
      </c>
      <c r="D8" s="60">
        <f>D9</f>
        <v>111527.9</v>
      </c>
      <c r="E8" s="59">
        <f>E9</f>
        <v>0</v>
      </c>
      <c r="F8" s="60">
        <f t="shared" ref="F8:G8" si="3">F9</f>
        <v>1126.54</v>
      </c>
      <c r="G8" s="60">
        <f t="shared" si="3"/>
        <v>1126.54</v>
      </c>
      <c r="H8" s="60">
        <f>H9</f>
        <v>1126.5440000000001</v>
      </c>
      <c r="I8" s="59">
        <f t="shared" si="2"/>
        <v>0</v>
      </c>
      <c r="J8" s="61">
        <f t="shared" si="2"/>
        <v>4571.3450000000003</v>
      </c>
      <c r="K8" s="59">
        <f t="shared" si="2"/>
        <v>0</v>
      </c>
      <c r="L8" s="62">
        <f t="shared" si="2"/>
        <v>0</v>
      </c>
      <c r="M8" s="63">
        <v>0</v>
      </c>
      <c r="N8" s="132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25" s="79" customFormat="1" ht="77.45" customHeight="1" x14ac:dyDescent="0.2">
      <c r="A9" s="96" t="s">
        <v>17</v>
      </c>
      <c r="B9" s="58">
        <f>D9+H9+J9</f>
        <v>117225.78899999999</v>
      </c>
      <c r="C9" s="59">
        <f>I9</f>
        <v>0</v>
      </c>
      <c r="D9" s="60">
        <v>111527.9</v>
      </c>
      <c r="E9" s="59"/>
      <c r="F9" s="97">
        <v>1126.54</v>
      </c>
      <c r="G9" s="97">
        <f>F9</f>
        <v>1126.54</v>
      </c>
      <c r="H9" s="97">
        <v>1126.5440000000001</v>
      </c>
      <c r="I9" s="59"/>
      <c r="J9" s="61">
        <v>4571.3450000000003</v>
      </c>
      <c r="K9" s="59"/>
      <c r="L9" s="62"/>
      <c r="M9" s="98">
        <v>0</v>
      </c>
      <c r="N9" s="133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 s="4" customFormat="1" ht="45.6" customHeight="1" x14ac:dyDescent="0.2">
      <c r="A10" s="81" t="s">
        <v>18</v>
      </c>
      <c r="B10" s="5">
        <f>B12</f>
        <v>6341.7</v>
      </c>
      <c r="C10" s="5">
        <f>C12</f>
        <v>0</v>
      </c>
      <c r="D10" s="5">
        <f>D12</f>
        <v>0</v>
      </c>
      <c r="E10" s="5">
        <f>E12</f>
        <v>0</v>
      </c>
      <c r="F10" s="5">
        <f t="shared" ref="F10:M10" si="4">F12</f>
        <v>6341.7</v>
      </c>
      <c r="G10" s="5">
        <f t="shared" si="4"/>
        <v>6341.7</v>
      </c>
      <c r="H10" s="5">
        <f t="shared" si="4"/>
        <v>6341.7</v>
      </c>
      <c r="I10" s="5">
        <f t="shared" si="4"/>
        <v>0</v>
      </c>
      <c r="J10" s="5">
        <f t="shared" si="4"/>
        <v>0</v>
      </c>
      <c r="K10" s="5">
        <f t="shared" si="4"/>
        <v>0</v>
      </c>
      <c r="L10" s="5">
        <f t="shared" si="4"/>
        <v>0</v>
      </c>
      <c r="M10" s="5">
        <f t="shared" si="4"/>
        <v>0</v>
      </c>
      <c r="N10" s="9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20.25" customHeight="1" x14ac:dyDescent="0.2">
      <c r="A11" s="83" t="s">
        <v>16</v>
      </c>
      <c r="B11" s="84">
        <f t="shared" ref="B11:I11" si="5">B12</f>
        <v>6341.7</v>
      </c>
      <c r="C11" s="84">
        <f t="shared" si="5"/>
        <v>0</v>
      </c>
      <c r="D11" s="84">
        <f t="shared" si="5"/>
        <v>0</v>
      </c>
      <c r="E11" s="84">
        <f t="shared" si="5"/>
        <v>0</v>
      </c>
      <c r="F11" s="84">
        <f t="shared" si="5"/>
        <v>6341.7</v>
      </c>
      <c r="G11" s="84">
        <f t="shared" si="5"/>
        <v>6341.7</v>
      </c>
      <c r="H11" s="84">
        <f t="shared" si="5"/>
        <v>6341.7</v>
      </c>
      <c r="I11" s="84">
        <f t="shared" si="5"/>
        <v>0</v>
      </c>
      <c r="J11" s="85">
        <v>0</v>
      </c>
      <c r="K11" s="85">
        <v>0</v>
      </c>
      <c r="L11" s="85">
        <v>0</v>
      </c>
      <c r="M11" s="85">
        <v>0</v>
      </c>
      <c r="N11" s="8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32.450000000000003" customHeight="1" x14ac:dyDescent="0.2">
      <c r="A12" s="87" t="s">
        <v>19</v>
      </c>
      <c r="B12" s="84">
        <f>B13+B14+B15</f>
        <v>6341.7</v>
      </c>
      <c r="C12" s="84">
        <f>C13+C14+C15</f>
        <v>0</v>
      </c>
      <c r="D12" s="84">
        <f t="shared" ref="D12:M12" si="6">D13+D14</f>
        <v>0</v>
      </c>
      <c r="E12" s="84">
        <f t="shared" si="6"/>
        <v>0</v>
      </c>
      <c r="F12" s="84">
        <f t="shared" ref="F12:G12" si="7">F13+F14+F15</f>
        <v>6341.7</v>
      </c>
      <c r="G12" s="84">
        <f t="shared" si="7"/>
        <v>6341.7</v>
      </c>
      <c r="H12" s="84">
        <f>H13+H14+H15</f>
        <v>6341.7</v>
      </c>
      <c r="I12" s="84">
        <f>I13+I14</f>
        <v>0</v>
      </c>
      <c r="J12" s="84">
        <f t="shared" si="6"/>
        <v>0</v>
      </c>
      <c r="K12" s="84">
        <f t="shared" si="6"/>
        <v>0</v>
      </c>
      <c r="L12" s="84">
        <f t="shared" si="6"/>
        <v>0</v>
      </c>
      <c r="M12" s="84">
        <f t="shared" si="6"/>
        <v>0</v>
      </c>
      <c r="N12" s="8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66.599999999999994" customHeight="1" x14ac:dyDescent="0.2">
      <c r="A13" s="87" t="s">
        <v>21</v>
      </c>
      <c r="B13" s="84">
        <v>1000</v>
      </c>
      <c r="C13" s="84"/>
      <c r="D13" s="85">
        <v>0</v>
      </c>
      <c r="E13" s="85">
        <v>0</v>
      </c>
      <c r="F13" s="84">
        <v>1000</v>
      </c>
      <c r="G13" s="84">
        <v>1000</v>
      </c>
      <c r="H13" s="84">
        <v>1000</v>
      </c>
      <c r="I13" s="84"/>
      <c r="J13" s="85">
        <v>0</v>
      </c>
      <c r="K13" s="85">
        <v>0</v>
      </c>
      <c r="L13" s="85">
        <v>0</v>
      </c>
      <c r="M13" s="85">
        <v>0</v>
      </c>
      <c r="N13" s="8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60.6" customHeight="1" x14ac:dyDescent="0.2">
      <c r="A14" s="87" t="s">
        <v>22</v>
      </c>
      <c r="B14" s="90">
        <f>F14</f>
        <v>2341.6999999999998</v>
      </c>
      <c r="C14" s="91">
        <f>I14</f>
        <v>0</v>
      </c>
      <c r="D14" s="92">
        <v>0</v>
      </c>
      <c r="E14" s="92">
        <v>0</v>
      </c>
      <c r="F14" s="91">
        <v>2341.6999999999998</v>
      </c>
      <c r="G14" s="91">
        <v>2341.6999999999998</v>
      </c>
      <c r="H14" s="91">
        <v>2341.6999999999998</v>
      </c>
      <c r="I14" s="93"/>
      <c r="J14" s="85">
        <v>0</v>
      </c>
      <c r="K14" s="85">
        <v>0</v>
      </c>
      <c r="L14" s="85">
        <v>0</v>
      </c>
      <c r="M14" s="85">
        <v>0</v>
      </c>
      <c r="N14" s="9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67.900000000000006" customHeight="1" x14ac:dyDescent="0.2">
      <c r="A15" s="87" t="s">
        <v>31</v>
      </c>
      <c r="B15" s="95">
        <v>3000</v>
      </c>
      <c r="C15" s="84">
        <f>I15</f>
        <v>0</v>
      </c>
      <c r="D15" s="85">
        <v>0</v>
      </c>
      <c r="E15" s="85">
        <v>0</v>
      </c>
      <c r="F15" s="84">
        <v>3000</v>
      </c>
      <c r="G15" s="84">
        <v>3000</v>
      </c>
      <c r="H15" s="84">
        <v>3000</v>
      </c>
      <c r="I15" s="84"/>
      <c r="J15" s="85">
        <v>0</v>
      </c>
      <c r="K15" s="85">
        <v>0</v>
      </c>
      <c r="L15" s="85">
        <v>0</v>
      </c>
      <c r="M15" s="85">
        <v>0</v>
      </c>
      <c r="N15" s="9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79" customFormat="1" ht="65.25" customHeight="1" x14ac:dyDescent="0.2">
      <c r="A16" s="42" t="s">
        <v>34</v>
      </c>
      <c r="B16" s="43">
        <f>B17</f>
        <v>1933177.47</v>
      </c>
      <c r="C16" s="43">
        <f>C17</f>
        <v>0</v>
      </c>
      <c r="D16" s="43">
        <f t="shared" ref="D16:M16" si="8">D17</f>
        <v>1913845.7</v>
      </c>
      <c r="E16" s="43">
        <f t="shared" si="8"/>
        <v>0</v>
      </c>
      <c r="F16" s="43">
        <f t="shared" si="8"/>
        <v>19331.77</v>
      </c>
      <c r="G16" s="43">
        <f t="shared" si="8"/>
        <v>19331.77</v>
      </c>
      <c r="H16" s="43">
        <f>H17</f>
        <v>19331.77</v>
      </c>
      <c r="I16" s="43">
        <f>I17</f>
        <v>0</v>
      </c>
      <c r="J16" s="43">
        <f t="shared" si="8"/>
        <v>0</v>
      </c>
      <c r="K16" s="43">
        <f t="shared" si="8"/>
        <v>0</v>
      </c>
      <c r="L16" s="43">
        <f t="shared" si="8"/>
        <v>0</v>
      </c>
      <c r="M16" s="47">
        <f t="shared" si="8"/>
        <v>0</v>
      </c>
      <c r="N16" s="4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1:25" s="79" customFormat="1" ht="58.9" customHeight="1" x14ac:dyDescent="0.25">
      <c r="A17" s="100" t="s">
        <v>45</v>
      </c>
      <c r="B17" s="12">
        <f>D17+F17</f>
        <v>1933177.47</v>
      </c>
      <c r="C17" s="12">
        <f>C18+C19+C20</f>
        <v>0</v>
      </c>
      <c r="D17" s="12">
        <v>1913845.7</v>
      </c>
      <c r="E17" s="12">
        <f t="shared" ref="E17:M17" si="9">E18+E19+E20</f>
        <v>0</v>
      </c>
      <c r="F17" s="12">
        <v>19331.77</v>
      </c>
      <c r="G17" s="12">
        <v>19331.77</v>
      </c>
      <c r="H17" s="12">
        <v>19331.77</v>
      </c>
      <c r="I17" s="12"/>
      <c r="J17" s="12">
        <f t="shared" si="9"/>
        <v>0</v>
      </c>
      <c r="K17" s="12">
        <f t="shared" si="9"/>
        <v>0</v>
      </c>
      <c r="L17" s="12">
        <f t="shared" si="9"/>
        <v>0</v>
      </c>
      <c r="M17" s="80">
        <f t="shared" si="9"/>
        <v>0</v>
      </c>
      <c r="N17" s="15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8" spans="1:25" s="79" customFormat="1" ht="31.9" hidden="1" customHeight="1" x14ac:dyDescent="0.2">
      <c r="A18" s="10"/>
      <c r="B18" s="11"/>
      <c r="C18" s="12"/>
      <c r="D18" s="12"/>
      <c r="E18" s="12"/>
      <c r="F18" s="11"/>
      <c r="G18" s="11"/>
      <c r="H18" s="11"/>
      <c r="I18" s="11"/>
      <c r="J18" s="12"/>
      <c r="K18" s="12"/>
      <c r="L18" s="12"/>
      <c r="M18" s="12"/>
      <c r="N18" s="16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</row>
    <row r="19" spans="1:25" s="79" customFormat="1" ht="40.9" hidden="1" customHeight="1" x14ac:dyDescent="0.2">
      <c r="A19" s="10"/>
      <c r="B19" s="11"/>
      <c r="C19" s="12"/>
      <c r="D19" s="13"/>
      <c r="E19" s="13"/>
      <c r="F19" s="11"/>
      <c r="G19" s="11"/>
      <c r="H19" s="11"/>
      <c r="I19" s="13"/>
      <c r="J19" s="13"/>
      <c r="K19" s="13"/>
      <c r="L19" s="13"/>
      <c r="M19" s="13"/>
      <c r="N19" s="17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1:25" s="79" customFormat="1" ht="36.75" hidden="1" customHeight="1" x14ac:dyDescent="0.2">
      <c r="A20" s="10"/>
      <c r="B20" s="11"/>
      <c r="C20" s="12"/>
      <c r="D20" s="14"/>
      <c r="E20" s="14"/>
      <c r="F20" s="11"/>
      <c r="G20" s="18"/>
      <c r="H20" s="11"/>
      <c r="I20" s="14"/>
      <c r="J20" s="14"/>
      <c r="K20" s="14"/>
      <c r="L20" s="14"/>
      <c r="M20" s="14"/>
      <c r="N20" s="1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25" s="79" customFormat="1" ht="108.6" customHeight="1" x14ac:dyDescent="0.2">
      <c r="A21" s="44" t="s">
        <v>35</v>
      </c>
      <c r="B21" s="45">
        <f t="shared" ref="B21:H21" si="10">B22</f>
        <v>0</v>
      </c>
      <c r="C21" s="45">
        <f t="shared" si="10"/>
        <v>0</v>
      </c>
      <c r="D21" s="45">
        <f t="shared" si="10"/>
        <v>0</v>
      </c>
      <c r="E21" s="45">
        <f t="shared" si="10"/>
        <v>0</v>
      </c>
      <c r="F21" s="45">
        <f t="shared" si="10"/>
        <v>0</v>
      </c>
      <c r="G21" s="45">
        <f t="shared" si="10"/>
        <v>0</v>
      </c>
      <c r="H21" s="45">
        <f t="shared" si="10"/>
        <v>0</v>
      </c>
      <c r="I21" s="45">
        <f>I22</f>
        <v>0</v>
      </c>
      <c r="J21" s="45">
        <v>0</v>
      </c>
      <c r="K21" s="45">
        <v>0</v>
      </c>
      <c r="L21" s="45">
        <v>0</v>
      </c>
      <c r="M21" s="45">
        <v>0</v>
      </c>
      <c r="N21" s="51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</row>
    <row r="22" spans="1:25" s="79" customFormat="1" ht="33.6" customHeight="1" x14ac:dyDescent="0.2">
      <c r="A22" s="53" t="s">
        <v>16</v>
      </c>
      <c r="B22" s="52">
        <f>B23+B24</f>
        <v>0</v>
      </c>
      <c r="C22" s="52">
        <f t="shared" ref="C22:I22" si="11">C23+C24</f>
        <v>0</v>
      </c>
      <c r="D22" s="52">
        <f t="shared" si="11"/>
        <v>0</v>
      </c>
      <c r="E22" s="52">
        <f t="shared" si="11"/>
        <v>0</v>
      </c>
      <c r="F22" s="52">
        <f t="shared" si="11"/>
        <v>0</v>
      </c>
      <c r="G22" s="52">
        <f t="shared" si="11"/>
        <v>0</v>
      </c>
      <c r="H22" s="52">
        <f t="shared" si="11"/>
        <v>0</v>
      </c>
      <c r="I22" s="52">
        <f t="shared" si="11"/>
        <v>0</v>
      </c>
      <c r="J22" s="56">
        <v>0</v>
      </c>
      <c r="K22" s="56">
        <v>0</v>
      </c>
      <c r="L22" s="56">
        <v>0</v>
      </c>
      <c r="M22" s="56">
        <v>0</v>
      </c>
      <c r="N22" s="57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s="79" customFormat="1" ht="52.15" customHeight="1" x14ac:dyDescent="0.2">
      <c r="A23" s="54" t="s">
        <v>43</v>
      </c>
      <c r="B23" s="55">
        <v>0</v>
      </c>
      <c r="C23" s="56">
        <v>0</v>
      </c>
      <c r="D23" s="56">
        <v>0</v>
      </c>
      <c r="E23" s="56">
        <v>0</v>
      </c>
      <c r="F23" s="55">
        <v>0</v>
      </c>
      <c r="G23" s="55">
        <v>0</v>
      </c>
      <c r="H23" s="55">
        <v>0</v>
      </c>
      <c r="I23" s="55"/>
      <c r="J23" s="56">
        <v>0</v>
      </c>
      <c r="K23" s="56">
        <v>0</v>
      </c>
      <c r="L23" s="56">
        <v>0</v>
      </c>
      <c r="M23" s="56">
        <v>0</v>
      </c>
      <c r="N23" s="57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25" s="4" customFormat="1" ht="57.6" customHeight="1" x14ac:dyDescent="0.2">
      <c r="A24" s="54" t="s">
        <v>44</v>
      </c>
      <c r="B24" s="55">
        <v>0</v>
      </c>
      <c r="C24" s="56">
        <v>0</v>
      </c>
      <c r="D24" s="56">
        <v>0</v>
      </c>
      <c r="E24" s="56">
        <v>0</v>
      </c>
      <c r="F24" s="55">
        <v>0</v>
      </c>
      <c r="G24" s="55">
        <v>0</v>
      </c>
      <c r="H24" s="55">
        <v>0</v>
      </c>
      <c r="I24" s="55"/>
      <c r="J24" s="56">
        <v>0</v>
      </c>
      <c r="K24" s="56">
        <v>0</v>
      </c>
      <c r="L24" s="56">
        <v>0</v>
      </c>
      <c r="M24" s="56">
        <v>0</v>
      </c>
      <c r="N24" s="5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4" customFormat="1" ht="67.150000000000006" customHeight="1" x14ac:dyDescent="0.3">
      <c r="A25" s="7" t="s">
        <v>36</v>
      </c>
      <c r="B25" s="6">
        <f t="shared" ref="B25:L25" si="12">B26+B27+B28</f>
        <v>43908.6</v>
      </c>
      <c r="C25" s="6">
        <f t="shared" si="12"/>
        <v>0</v>
      </c>
      <c r="D25" s="6">
        <f t="shared" si="12"/>
        <v>0</v>
      </c>
      <c r="E25" s="6">
        <f t="shared" si="12"/>
        <v>0</v>
      </c>
      <c r="F25" s="6">
        <f t="shared" si="12"/>
        <v>43908.6</v>
      </c>
      <c r="G25" s="6">
        <f t="shared" si="12"/>
        <v>43908.6</v>
      </c>
      <c r="H25" s="6">
        <f t="shared" si="12"/>
        <v>43908.6</v>
      </c>
      <c r="I25" s="6">
        <f t="shared" si="12"/>
        <v>0</v>
      </c>
      <c r="J25" s="6">
        <f t="shared" si="12"/>
        <v>1001.3</v>
      </c>
      <c r="K25" s="6">
        <f t="shared" si="12"/>
        <v>0</v>
      </c>
      <c r="L25" s="6">
        <f t="shared" si="12"/>
        <v>0</v>
      </c>
      <c r="M25" s="6">
        <f>M26+M27+M28</f>
        <v>0</v>
      </c>
      <c r="N25" s="4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9" customFormat="1" ht="55.15" customHeight="1" x14ac:dyDescent="0.2">
      <c r="A26" s="35" t="s">
        <v>37</v>
      </c>
      <c r="B26" s="36">
        <f>D26+F26</f>
        <v>7500</v>
      </c>
      <c r="C26" s="37">
        <v>0</v>
      </c>
      <c r="D26" s="38">
        <v>0</v>
      </c>
      <c r="E26" s="37">
        <v>0</v>
      </c>
      <c r="F26" s="39">
        <v>7500</v>
      </c>
      <c r="G26" s="37">
        <v>7500</v>
      </c>
      <c r="H26" s="39">
        <v>7500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82" t="s">
        <v>40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9" customFormat="1" ht="50.45" customHeight="1" x14ac:dyDescent="0.3">
      <c r="A27" s="40" t="s">
        <v>38</v>
      </c>
      <c r="B27" s="36">
        <f t="shared" ref="B27:B28" si="13">D27+F27</f>
        <v>36408.6</v>
      </c>
      <c r="C27" s="41">
        <v>0</v>
      </c>
      <c r="D27" s="41">
        <v>0</v>
      </c>
      <c r="E27" s="41">
        <v>0</v>
      </c>
      <c r="F27" s="41">
        <v>36408.6</v>
      </c>
      <c r="G27" s="41">
        <v>36408.6</v>
      </c>
      <c r="H27" s="41">
        <v>36408.6</v>
      </c>
      <c r="I27" s="41">
        <v>0</v>
      </c>
      <c r="J27" s="41">
        <v>1001.3</v>
      </c>
      <c r="K27" s="41">
        <v>0</v>
      </c>
      <c r="L27" s="41">
        <v>0</v>
      </c>
      <c r="M27" s="41">
        <v>0</v>
      </c>
      <c r="N27" s="82" t="s">
        <v>41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9" customFormat="1" ht="51" customHeight="1" x14ac:dyDescent="0.3">
      <c r="A28" s="40" t="s">
        <v>39</v>
      </c>
      <c r="B28" s="55">
        <f t="shared" si="13"/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82" t="s">
        <v>42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41.75" hidden="1" x14ac:dyDescent="0.25">
      <c r="A29" s="76" t="s">
        <v>23</v>
      </c>
      <c r="B29" s="77"/>
      <c r="C29" s="77"/>
      <c r="D29" s="77"/>
      <c r="E29" s="77"/>
      <c r="F29" s="77"/>
      <c r="G29" s="77"/>
      <c r="H29" s="77"/>
      <c r="I29" s="77"/>
      <c r="J29" s="73"/>
      <c r="K29" s="73"/>
      <c r="L29" s="73"/>
      <c r="M29" s="73"/>
      <c r="N29" s="72" t="s">
        <v>24</v>
      </c>
      <c r="O29" s="71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48.45" hidden="1" customHeight="1" x14ac:dyDescent="0.25">
      <c r="A30" s="74" t="s">
        <v>28</v>
      </c>
      <c r="B30" s="77"/>
      <c r="C30" s="77"/>
      <c r="D30" s="77"/>
      <c r="E30" s="77"/>
      <c r="F30" s="77"/>
      <c r="G30" s="77"/>
      <c r="H30" s="77"/>
      <c r="I30" s="77"/>
      <c r="J30" s="73"/>
      <c r="K30" s="73"/>
      <c r="L30" s="73"/>
      <c r="M30" s="73"/>
      <c r="N30" s="72" t="s">
        <v>25</v>
      </c>
      <c r="O30" s="71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1.75" hidden="1" x14ac:dyDescent="0.3">
      <c r="A31" s="75" t="s">
        <v>29</v>
      </c>
      <c r="B31" s="77"/>
      <c r="C31" s="77"/>
      <c r="D31" s="77"/>
      <c r="E31" s="77"/>
      <c r="F31" s="77"/>
      <c r="G31" s="77"/>
      <c r="H31" s="77"/>
      <c r="I31" s="77"/>
      <c r="J31" s="73"/>
      <c r="K31" s="73"/>
      <c r="L31" s="73"/>
      <c r="M31" s="73"/>
      <c r="N31" s="72" t="s">
        <v>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6" hidden="1" x14ac:dyDescent="0.3">
      <c r="A32" s="75" t="s">
        <v>30</v>
      </c>
      <c r="B32" s="77"/>
      <c r="C32" s="77"/>
      <c r="D32" s="77"/>
      <c r="E32" s="77"/>
      <c r="F32" s="77"/>
      <c r="G32" s="77"/>
      <c r="H32" s="77"/>
      <c r="I32" s="77"/>
      <c r="J32" s="73"/>
      <c r="K32" s="73"/>
      <c r="L32" s="73"/>
      <c r="M32" s="73"/>
      <c r="N32" s="72" t="s">
        <v>27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7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7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7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7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7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7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7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7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7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7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7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7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7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7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7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7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7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7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7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7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7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7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7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7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7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7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7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2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2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2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2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</sheetData>
  <mergeCells count="7">
    <mergeCell ref="N7:N9"/>
    <mergeCell ref="L3:M3"/>
    <mergeCell ref="A3:A4"/>
    <mergeCell ref="B3:C3"/>
    <mergeCell ref="D3:E3"/>
    <mergeCell ref="F3:I3"/>
    <mergeCell ref="J3:K3"/>
  </mergeCells>
  <pageMargins left="3.937007874015748E-2" right="3.937007874015748E-2" top="0.19685039370078741" bottom="3.937007874015748E-2" header="3.937007874015748E-2" footer="3.937007874015748E-2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01.07.2021</vt:lpstr>
      <vt:lpstr>01.01.2021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яя</dc:creator>
  <cp:lastModifiedBy>User</cp:lastModifiedBy>
  <cp:lastPrinted>2021-04-09T02:23:32Z</cp:lastPrinted>
  <dcterms:created xsi:type="dcterms:W3CDTF">2020-03-03T10:59:45Z</dcterms:created>
  <dcterms:modified xsi:type="dcterms:W3CDTF">2023-01-26T08:52:51Z</dcterms:modified>
</cp:coreProperties>
</file>