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01.01.2023\"/>
    </mc:Choice>
  </mc:AlternateContent>
  <bookViews>
    <workbookView xWindow="0" yWindow="0" windowWidth="28800" windowHeight="12435"/>
  </bookViews>
  <sheets>
    <sheet name="на 01.01.2023" sheetId="17" r:id="rId1"/>
  </sheets>
  <definedNames>
    <definedName name="_xlnm.Print_Titles" localSheetId="0">'на 01.01.2023'!$4:$5</definedName>
    <definedName name="_xlnm.Print_Area" localSheetId="0">'на 01.01.2023'!$A$1:$U$31</definedName>
  </definedNames>
  <calcPr calcId="152511"/>
</workbook>
</file>

<file path=xl/calcChain.xml><?xml version="1.0" encoding="utf-8"?>
<calcChain xmlns="http://schemas.openxmlformats.org/spreadsheetml/2006/main">
  <c r="N31" i="17" l="1"/>
  <c r="Q31" i="17" s="1"/>
  <c r="S31" i="17" s="1"/>
  <c r="M31" i="17"/>
  <c r="N30" i="17"/>
  <c r="Q30" i="17" s="1"/>
  <c r="S30" i="17" s="1"/>
  <c r="M30" i="17"/>
  <c r="Q29" i="17"/>
  <c r="S29" i="17" s="1"/>
  <c r="P29" i="17"/>
  <c r="M29" i="17"/>
  <c r="S28" i="17"/>
  <c r="P28" i="17"/>
  <c r="M28" i="17"/>
  <c r="Q27" i="17"/>
  <c r="S27" i="17" s="1"/>
  <c r="P27" i="17"/>
  <c r="M27" i="17"/>
  <c r="Q26" i="17"/>
  <c r="S26" i="17" s="1"/>
  <c r="P26" i="17"/>
  <c r="M26" i="17"/>
  <c r="S25" i="17"/>
  <c r="P25" i="17"/>
  <c r="M25" i="17"/>
  <c r="N23" i="17"/>
  <c r="Q23" i="17" s="1"/>
  <c r="S23" i="17" s="1"/>
  <c r="M23" i="17"/>
  <c r="N22" i="17"/>
  <c r="P22" i="17" s="1"/>
  <c r="M22" i="17"/>
  <c r="S21" i="17"/>
  <c r="P21" i="17"/>
  <c r="M21" i="17"/>
  <c r="G21" i="17"/>
  <c r="S20" i="17"/>
  <c r="P20" i="17"/>
  <c r="L20" i="17"/>
  <c r="M20" i="17" s="1"/>
  <c r="G20" i="17"/>
  <c r="Q19" i="17"/>
  <c r="S19" i="17" s="1"/>
  <c r="P19" i="17"/>
  <c r="L19" i="17"/>
  <c r="M19" i="17" s="1"/>
  <c r="G19" i="17"/>
  <c r="Q18" i="17"/>
  <c r="S18" i="17" s="1"/>
  <c r="P18" i="17"/>
  <c r="M18" i="17"/>
  <c r="G18" i="17"/>
  <c r="S17" i="17"/>
  <c r="P17" i="17"/>
  <c r="M17" i="17"/>
  <c r="G17" i="17"/>
  <c r="N15" i="17"/>
  <c r="P15" i="17" s="1"/>
  <c r="M15" i="17"/>
  <c r="N14" i="17"/>
  <c r="S14" i="17" s="1"/>
  <c r="M14" i="17"/>
  <c r="S13" i="17"/>
  <c r="P13" i="17"/>
  <c r="M13" i="17"/>
  <c r="G13" i="17"/>
  <c r="Q12" i="17"/>
  <c r="S12" i="17" s="1"/>
  <c r="P12" i="17"/>
  <c r="L12" i="17"/>
  <c r="M12" i="17" s="1"/>
  <c r="G12" i="17"/>
  <c r="S11" i="17"/>
  <c r="P11" i="17"/>
  <c r="L11" i="17"/>
  <c r="M11" i="17" s="1"/>
  <c r="G11" i="17"/>
  <c r="Q10" i="17"/>
  <c r="S10" i="17" s="1"/>
  <c r="P10" i="17"/>
  <c r="M10" i="17"/>
  <c r="G10" i="17"/>
  <c r="S9" i="17"/>
  <c r="P9" i="17"/>
  <c r="L9" i="17"/>
  <c r="M9" i="17" s="1"/>
  <c r="G9" i="17"/>
  <c r="P30" i="17" l="1"/>
  <c r="P23" i="17"/>
  <c r="Q15" i="17"/>
  <c r="S15" i="17" s="1"/>
  <c r="S22" i="17"/>
  <c r="P14" i="17"/>
  <c r="P31" i="17"/>
</calcChain>
</file>

<file path=xl/sharedStrings.xml><?xml version="1.0" encoding="utf-8"?>
<sst xmlns="http://schemas.openxmlformats.org/spreadsheetml/2006/main" count="136" uniqueCount="92">
  <si>
    <t>№ п/п</t>
  </si>
  <si>
    <t>Целевые индикаторы</t>
  </si>
  <si>
    <t>Единица измерения</t>
  </si>
  <si>
    <t>2016 год</t>
  </si>
  <si>
    <t>факт</t>
  </si>
  <si>
    <t>план</t>
  </si>
  <si>
    <t>человек</t>
  </si>
  <si>
    <t>% исполнения</t>
  </si>
  <si>
    <t>Ответственные исполнители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</si>
  <si>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</si>
  <si>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</si>
  <si>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</si>
  <si>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</si>
  <si>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</si>
  <si>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</si>
  <si>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</si>
  <si>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</si>
  <si>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</si>
  <si>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</si>
  <si>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 xml:space="preserve">I  полугодие </t>
  </si>
  <si>
    <t>II полугодие</t>
  </si>
  <si>
    <t>2019 год</t>
  </si>
  <si>
    <t>1</t>
  </si>
  <si>
    <t>2</t>
  </si>
  <si>
    <t>Ликвидация жилищного фонда:</t>
  </si>
  <si>
    <t>кв.м</t>
  </si>
  <si>
    <t>Переселение из аварийного жилищного фонда:</t>
  </si>
  <si>
    <t>2020 год</t>
  </si>
  <si>
    <t>Городской округ "Город Кызыл Республики Тыва", с.Хову-Аксы Чеди-Хольского кожууна, этап 2018 года</t>
  </si>
  <si>
    <t>Городской округ "Город Кызыл Республики Тыва", г. Туран Пий-Хемского кожууна,  этап 2016 года</t>
  </si>
  <si>
    <t xml:space="preserve">Примечание ( причины не достижения, факторы увеличения) </t>
  </si>
  <si>
    <t>Городской округ "Город Кызыл Республики Тыва", г. Чадан Дузн-Хемчикского коджууна,  этап 2013 года</t>
  </si>
  <si>
    <t>Городской округ "Город Кызыл Республики Тыва", г. Чадан Дузн-Хемчикского коджууна,  этап 2014 года</t>
  </si>
  <si>
    <t>Городской округ "Город Кызыл Республики Тыва", пгт. Каа-Хем Кызылского кожууна, этап 2015 года</t>
  </si>
  <si>
    <r>
      <t xml:space="preserve">Отдел ЖКХ - </t>
    </r>
    <r>
      <rPr>
        <b/>
        <sz val="12"/>
        <rFont val="Times New Roman"/>
        <family val="1"/>
        <charset val="204"/>
      </rPr>
      <t>Монгуш Р.А</t>
    </r>
  </si>
  <si>
    <t>факт за 12 мес.</t>
  </si>
  <si>
    <t>3</t>
  </si>
  <si>
    <t>3.1</t>
  </si>
  <si>
    <t>3.2</t>
  </si>
  <si>
    <t>3.3</t>
  </si>
  <si>
    <t>3.4</t>
  </si>
  <si>
    <t>3.5</t>
  </si>
  <si>
    <t>Количество расселенных помещений:</t>
  </si>
  <si>
    <t>ед.</t>
  </si>
  <si>
    <t>2.5.1</t>
  </si>
  <si>
    <t>2.5.2</t>
  </si>
  <si>
    <t>в том числе: Кызыл</t>
  </si>
  <si>
    <t xml:space="preserve">Хову-Аксы </t>
  </si>
  <si>
    <t>1.5.1</t>
  </si>
  <si>
    <t>1.5.2</t>
  </si>
  <si>
    <t>3.5.1</t>
  </si>
  <si>
    <t>3.5.2</t>
  </si>
  <si>
    <t>2021 год</t>
  </si>
  <si>
    <t>2233,3</t>
  </si>
  <si>
    <t>499</t>
  </si>
  <si>
    <t>221</t>
  </si>
  <si>
    <t>180</t>
  </si>
  <si>
    <t>77</t>
  </si>
  <si>
    <t>1519,1</t>
  </si>
  <si>
    <t>41</t>
  </si>
  <si>
    <t>127</t>
  </si>
  <si>
    <t>742,6</t>
  </si>
  <si>
    <t>86</t>
  </si>
  <si>
    <t>21</t>
  </si>
  <si>
    <t>5491,9</t>
  </si>
  <si>
    <t>3246,6</t>
  </si>
  <si>
    <t>358</t>
  </si>
  <si>
    <t>267</t>
  </si>
  <si>
    <t>132</t>
  </si>
  <si>
    <t>3209,9</t>
  </si>
  <si>
    <t>1280</t>
  </si>
  <si>
    <t>194</t>
  </si>
  <si>
    <t>87</t>
  </si>
  <si>
    <t>84</t>
  </si>
  <si>
    <t>34</t>
  </si>
  <si>
    <t>7138,7</t>
  </si>
  <si>
    <t>1978,4</t>
  </si>
  <si>
    <t>624</t>
  </si>
  <si>
    <t>163</t>
  </si>
  <si>
    <t>192</t>
  </si>
  <si>
    <t>51</t>
  </si>
  <si>
    <t>2022 год</t>
  </si>
  <si>
    <t>54</t>
  </si>
  <si>
    <t>109</t>
  </si>
  <si>
    <t>Информация о целевых индикаторах государственных и адресных программ Республики Тыва, курируемых Министерством строительства и ЖКХ РТ, за январь-декабрь 2022 года</t>
  </si>
  <si>
    <t>факт за 12мес.</t>
  </si>
  <si>
    <t xml:space="preserve">*По этапу 2013 года  программы переселения граждан  на 01.01.2023  расселено 20 570,8 кв.м. аварийного жилья, 553 помещений  или 1 362 чел., в том числе за 2022 год расселено 4 910,2 кв. м, 122 помещений или 289 человек.  </t>
  </si>
  <si>
    <t xml:space="preserve">*По этапу 2014 года  программы переселения граждан  на 01.01.2023 г. расселено  13 819,0 кв.м. аварийного жилья, 388 помещений или 1 142 чел., в том числе за 2022 год расселено 776,5  кв. м, 20 помещений или 41 человек. </t>
  </si>
  <si>
    <t xml:space="preserve">* По этапу 2015 года  программы переселения граждан  на 01.01.2023 г. расселено 14 491,59 кв.м. аварийного жилья, 373 семей  или 1 007 чел., в том числе за 2022 год расселено 2 322,4 кв. м, 55 помещений или 91 человек. </t>
  </si>
  <si>
    <t xml:space="preserve">* По этапу 2016 года  программы переселения граждан  на 01.01.2023 г. расселено 18 839,80 кв.м. аварийного жилья, 533 помещений  или 1 533 чел., в том числе за 2022 год расселено 1 927,9 кв. м, 53 помещений или 131 человек.  </t>
  </si>
  <si>
    <t xml:space="preserve">* По этапу 2018 года  программы переселения граждан  на 01.01.2023 г.  расселено 14 534,1 кв.м. аварийного жилья, 367 помещений или  1 327 чел., в том числе за 2022 год расселено 5 120,60 кв. м, 141 помещений или 459 человек. </t>
  </si>
  <si>
    <t>Республиканская адресная программа по переселению граждан из аварийного жилищного фонда в Республике Тыва на 2013-2019 годы.                                                                                                                                                      За 12 мес 2022 года достигнуты - 5 индикатора, частично достигнуты -0 , не достигнуты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</si>
</sst>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;[Red]#,##0.00"/>
    <numFmt numFmtId="166" formatCode="#,##0;[Red]#,##0"/>
  </numFmts>
  <fonts count="16" x14ac:knownFonts="1"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3F3F3F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5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4" fillId="0" borderId="7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9" fontId="2" fillId="0" borderId="0" xfId="5" applyFont="1" applyBorder="1" applyAlignment="1">
      <alignment horizontal="center" vertical="center" wrapText="1"/>
    </xf>
    <xf numFmtId="9" fontId="2" fillId="0" borderId="0" xfId="5" applyFont="1" applyFill="1" applyBorder="1" applyAlignment="1">
      <alignment horizontal="center" vertical="center" wrapText="1"/>
    </xf>
    <xf numFmtId="9" fontId="2" fillId="0" borderId="0" xfId="5" applyFont="1" applyAlignment="1">
      <alignment horizontal="center" vertical="center" wrapText="1"/>
    </xf>
    <xf numFmtId="49" fontId="8" fillId="4" borderId="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wrapText="1"/>
    </xf>
    <xf numFmtId="0" fontId="4" fillId="0" borderId="10" xfId="5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wrapText="1"/>
    </xf>
    <xf numFmtId="49" fontId="4" fillId="0" borderId="10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0" fontId="9" fillId="0" borderId="2" xfId="0" applyFont="1" applyFill="1" applyBorder="1"/>
    <xf numFmtId="0" fontId="10" fillId="0" borderId="16" xfId="0" applyFont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4" fontId="9" fillId="0" borderId="3" xfId="5" applyNumberFormat="1" applyFont="1" applyFill="1" applyBorder="1" applyAlignment="1">
      <alignment horizontal="center" vertical="center" wrapText="1"/>
    </xf>
    <xf numFmtId="9" fontId="9" fillId="0" borderId="3" xfId="5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9" fontId="9" fillId="0" borderId="2" xfId="5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2" fillId="0" borderId="2" xfId="5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9" fontId="12" fillId="0" borderId="3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9" fontId="9" fillId="0" borderId="3" xfId="5" applyNumberFormat="1" applyFont="1" applyFill="1" applyBorder="1" applyAlignment="1">
      <alignment horizontal="center" vertical="center" wrapText="1"/>
    </xf>
    <xf numFmtId="49" fontId="12" fillId="0" borderId="3" xfId="5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wrapText="1"/>
    </xf>
    <xf numFmtId="4" fontId="9" fillId="0" borderId="3" xfId="5" applyNumberFormat="1" applyFont="1" applyFill="1" applyBorder="1" applyAlignment="1">
      <alignment horizontal="center" vertical="center" wrapText="1"/>
    </xf>
    <xf numFmtId="4" fontId="12" fillId="0" borderId="3" xfId="5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3" fontId="9" fillId="0" borderId="3" xfId="5" applyNumberFormat="1" applyFont="1" applyFill="1" applyBorder="1" applyAlignment="1">
      <alignment horizontal="center" vertical="center" wrapText="1"/>
    </xf>
    <xf numFmtId="3" fontId="12" fillId="0" borderId="3" xfId="5" applyNumberFormat="1" applyFont="1" applyFill="1" applyBorder="1" applyAlignment="1">
      <alignment horizontal="center" vertical="center" wrapText="1"/>
    </xf>
    <xf numFmtId="3" fontId="12" fillId="0" borderId="2" xfId="5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9" fontId="4" fillId="0" borderId="1" xfId="5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</cellXfs>
  <cellStyles count="6">
    <cellStyle name="Контрольная ячейка" xfId="1" builtinId="23"/>
    <cellStyle name="Обычный" xfId="0" builtinId="0"/>
    <cellStyle name="Обычный 4" xfId="4"/>
    <cellStyle name="Обычный 6" xfId="2"/>
    <cellStyle name="Обычный 6 2" xfId="3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3"/>
  <sheetViews>
    <sheetView tabSelected="1" zoomScale="57" zoomScaleNormal="57" workbookViewId="0">
      <pane ySplit="6" topLeftCell="A7" activePane="bottomLeft" state="frozen"/>
      <selection pane="bottomLeft" activeCell="T23" sqref="T22:T23"/>
    </sheetView>
  </sheetViews>
  <sheetFormatPr defaultRowHeight="18.75" x14ac:dyDescent="0.3"/>
  <cols>
    <col min="1" max="1" width="5.19921875" style="12" customWidth="1"/>
    <col min="2" max="2" width="40.796875" style="8" customWidth="1"/>
    <col min="3" max="3" width="8.8984375" style="6" customWidth="1"/>
    <col min="4" max="4" width="7.69921875" style="2" hidden="1" customWidth="1"/>
    <col min="5" max="5" width="8.5" style="2" customWidth="1"/>
    <col min="6" max="6" width="8.59765625" style="2" customWidth="1"/>
    <col min="7" max="7" width="10.19921875" style="23" customWidth="1"/>
    <col min="8" max="8" width="8.59765625" style="2" customWidth="1"/>
    <col min="9" max="9" width="8" style="2" hidden="1" customWidth="1"/>
    <col min="10" max="10" width="9.19921875" style="2" hidden="1" customWidth="1"/>
    <col min="11" max="11" width="9.8984375" style="2" hidden="1" customWidth="1"/>
    <col min="12" max="12" width="11" style="2" customWidth="1"/>
    <col min="13" max="19" width="9.8984375" style="2" customWidth="1"/>
    <col min="20" max="20" width="115.09765625" style="10" customWidth="1"/>
    <col min="21" max="21" width="16.59765625" style="4" customWidth="1"/>
  </cols>
  <sheetData>
    <row r="1" spans="1:21" ht="13.5" customHeight="1" x14ac:dyDescent="0.3">
      <c r="A1" s="11"/>
      <c r="B1" s="7"/>
      <c r="C1" s="5"/>
      <c r="D1" s="3"/>
      <c r="E1" s="3"/>
      <c r="F1" s="3"/>
      <c r="G1" s="2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9"/>
    </row>
    <row r="2" spans="1:21" s="1" customFormat="1" ht="35.25" customHeight="1" x14ac:dyDescent="0.3">
      <c r="A2" s="13"/>
      <c r="B2" s="95" t="s">
        <v>84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19.5" thickBot="1" x14ac:dyDescent="0.35">
      <c r="A3" s="13"/>
      <c r="B3" s="14"/>
      <c r="C3" s="15"/>
      <c r="D3" s="16"/>
      <c r="E3" s="16"/>
      <c r="F3" s="16"/>
      <c r="G3" s="22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8"/>
    </row>
    <row r="4" spans="1:21" ht="20.25" customHeight="1" thickTop="1" thickBot="1" x14ac:dyDescent="0.35">
      <c r="A4" s="96" t="s">
        <v>0</v>
      </c>
      <c r="B4" s="97" t="s">
        <v>1</v>
      </c>
      <c r="C4" s="97" t="s">
        <v>2</v>
      </c>
      <c r="D4" s="87" t="s">
        <v>3</v>
      </c>
      <c r="E4" s="98" t="s">
        <v>21</v>
      </c>
      <c r="F4" s="98"/>
      <c r="G4" s="99" t="s">
        <v>7</v>
      </c>
      <c r="H4" s="100" t="s">
        <v>27</v>
      </c>
      <c r="I4" s="101"/>
      <c r="J4" s="101"/>
      <c r="K4" s="101"/>
      <c r="L4" s="102"/>
      <c r="M4" s="103" t="s">
        <v>7</v>
      </c>
      <c r="N4" s="109" t="s">
        <v>52</v>
      </c>
      <c r="O4" s="110"/>
      <c r="P4" s="103" t="s">
        <v>7</v>
      </c>
      <c r="Q4" s="109" t="s">
        <v>81</v>
      </c>
      <c r="R4" s="110"/>
      <c r="S4" s="103" t="s">
        <v>7</v>
      </c>
      <c r="T4" s="105" t="s">
        <v>30</v>
      </c>
      <c r="U4" s="107" t="s">
        <v>8</v>
      </c>
    </row>
    <row r="5" spans="1:21" ht="40.5" customHeight="1" thickTop="1" thickBot="1" x14ac:dyDescent="0.35">
      <c r="A5" s="96"/>
      <c r="B5" s="97"/>
      <c r="C5" s="97"/>
      <c r="D5" s="86" t="s">
        <v>4</v>
      </c>
      <c r="E5" s="86" t="s">
        <v>5</v>
      </c>
      <c r="F5" s="86" t="s">
        <v>4</v>
      </c>
      <c r="G5" s="99"/>
      <c r="H5" s="86" t="s">
        <v>5</v>
      </c>
      <c r="I5" s="20" t="s">
        <v>4</v>
      </c>
      <c r="J5" s="20" t="s">
        <v>19</v>
      </c>
      <c r="K5" s="20" t="s">
        <v>20</v>
      </c>
      <c r="L5" s="19" t="s">
        <v>35</v>
      </c>
      <c r="M5" s="104"/>
      <c r="N5" s="86" t="s">
        <v>5</v>
      </c>
      <c r="O5" s="19" t="s">
        <v>35</v>
      </c>
      <c r="P5" s="104"/>
      <c r="Q5" s="86" t="s">
        <v>5</v>
      </c>
      <c r="R5" s="19" t="s">
        <v>85</v>
      </c>
      <c r="S5" s="104"/>
      <c r="T5" s="106"/>
      <c r="U5" s="108"/>
    </row>
    <row r="6" spans="1:21" ht="19.5" thickTop="1" x14ac:dyDescent="0.3">
      <c r="A6" s="28">
        <v>1</v>
      </c>
      <c r="B6" s="88">
        <v>2</v>
      </c>
      <c r="C6" s="88">
        <v>3</v>
      </c>
      <c r="D6" s="25">
        <v>4</v>
      </c>
      <c r="E6" s="25">
        <v>4</v>
      </c>
      <c r="F6" s="25">
        <v>5</v>
      </c>
      <c r="G6" s="26">
        <v>6</v>
      </c>
      <c r="H6" s="25">
        <v>7</v>
      </c>
      <c r="I6" s="27"/>
      <c r="J6" s="27"/>
      <c r="K6" s="27"/>
      <c r="L6" s="27">
        <v>8</v>
      </c>
      <c r="M6" s="27">
        <v>9</v>
      </c>
      <c r="N6" s="27"/>
      <c r="O6" s="27"/>
      <c r="P6" s="27"/>
      <c r="Q6" s="27"/>
      <c r="R6" s="27"/>
      <c r="S6" s="27"/>
      <c r="T6" s="89">
        <v>10</v>
      </c>
      <c r="U6" s="88">
        <v>11</v>
      </c>
    </row>
    <row r="7" spans="1:21" ht="40.5" customHeight="1" x14ac:dyDescent="0.3">
      <c r="A7" s="24" t="s">
        <v>22</v>
      </c>
      <c r="B7" s="92" t="s">
        <v>91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29"/>
    </row>
    <row r="8" spans="1:21" ht="27" customHeight="1" x14ac:dyDescent="0.3">
      <c r="A8" s="30" t="s">
        <v>22</v>
      </c>
      <c r="B8" s="31" t="s">
        <v>24</v>
      </c>
      <c r="C8" s="71"/>
      <c r="D8" s="32"/>
      <c r="E8" s="32"/>
      <c r="F8" s="32"/>
      <c r="G8" s="33"/>
      <c r="H8" s="32"/>
      <c r="I8" s="34"/>
      <c r="J8" s="34"/>
      <c r="K8" s="34"/>
      <c r="L8" s="34"/>
      <c r="M8" s="34"/>
      <c r="N8" s="34"/>
      <c r="O8" s="34"/>
      <c r="P8" s="34"/>
      <c r="Q8" s="78"/>
      <c r="R8" s="78"/>
      <c r="S8" s="34"/>
      <c r="T8" s="35"/>
      <c r="U8" s="36"/>
    </row>
    <row r="9" spans="1:21" ht="80.25" customHeight="1" x14ac:dyDescent="0.3">
      <c r="A9" s="30" t="s">
        <v>9</v>
      </c>
      <c r="B9" s="37" t="s">
        <v>31</v>
      </c>
      <c r="C9" s="71" t="s">
        <v>25</v>
      </c>
      <c r="D9" s="71">
        <v>3740.6</v>
      </c>
      <c r="E9" s="38">
        <v>11607.7</v>
      </c>
      <c r="F9" s="38">
        <v>80.099999999999994</v>
      </c>
      <c r="G9" s="33">
        <f>F9/E9</f>
        <v>6.9005918485143475E-3</v>
      </c>
      <c r="H9" s="38">
        <v>8889.2000000000007</v>
      </c>
      <c r="I9" s="39"/>
      <c r="J9" s="39">
        <v>0</v>
      </c>
      <c r="K9" s="40"/>
      <c r="L9" s="53">
        <f>435.7+66.6+120.9+63.5+69.3</f>
        <v>755.99999999999989</v>
      </c>
      <c r="M9" s="41">
        <f>L9/H9</f>
        <v>8.5047023354182585E-2</v>
      </c>
      <c r="N9" s="73">
        <v>8133.2</v>
      </c>
      <c r="O9" s="73" t="s">
        <v>53</v>
      </c>
      <c r="P9" s="41">
        <f>O9/N9</f>
        <v>0.2745905670584764</v>
      </c>
      <c r="Q9" s="79">
        <v>4910.2</v>
      </c>
      <c r="R9" s="79">
        <v>4910.2</v>
      </c>
      <c r="S9" s="41">
        <f>R9/Q9</f>
        <v>1</v>
      </c>
      <c r="T9" s="72" t="s">
        <v>86</v>
      </c>
      <c r="U9" s="93" t="s">
        <v>34</v>
      </c>
    </row>
    <row r="10" spans="1:21" ht="69.75" x14ac:dyDescent="0.3">
      <c r="A10" s="30" t="s">
        <v>10</v>
      </c>
      <c r="B10" s="37" t="s">
        <v>32</v>
      </c>
      <c r="C10" s="71" t="s">
        <v>25</v>
      </c>
      <c r="D10" s="71">
        <v>601.29999999999995</v>
      </c>
      <c r="E10" s="38">
        <v>5343.9</v>
      </c>
      <c r="F10" s="38">
        <v>2731.9</v>
      </c>
      <c r="G10" s="33">
        <f t="shared" ref="G10:G13" si="0">F10/E10</f>
        <v>0.5112183985478771</v>
      </c>
      <c r="H10" s="38">
        <v>2505.5</v>
      </c>
      <c r="I10" s="39"/>
      <c r="J10" s="39">
        <v>0</v>
      </c>
      <c r="K10" s="40"/>
      <c r="L10" s="39">
        <v>986.4</v>
      </c>
      <c r="M10" s="42">
        <f t="shared" ref="M10:M15" si="1">L10/H10</f>
        <v>0.39369387347834761</v>
      </c>
      <c r="N10" s="73" t="s">
        <v>58</v>
      </c>
      <c r="O10" s="73" t="s">
        <v>61</v>
      </c>
      <c r="P10" s="41">
        <f>O10/N10</f>
        <v>0.48884207754591541</v>
      </c>
      <c r="Q10" s="79">
        <f t="shared" ref="Q10:Q12" si="2">N10-O10</f>
        <v>776.49999999999989</v>
      </c>
      <c r="R10" s="79">
        <v>776.5</v>
      </c>
      <c r="S10" s="41">
        <f t="shared" ref="S10:S15" si="3">R10/Q10</f>
        <v>1.0000000000000002</v>
      </c>
      <c r="T10" s="72" t="s">
        <v>87</v>
      </c>
      <c r="U10" s="94"/>
    </row>
    <row r="11" spans="1:21" ht="69.75" x14ac:dyDescent="0.3">
      <c r="A11" s="30" t="s">
        <v>11</v>
      </c>
      <c r="B11" s="37" t="s">
        <v>33</v>
      </c>
      <c r="C11" s="71" t="s">
        <v>25</v>
      </c>
      <c r="D11" s="71">
        <v>2096.92</v>
      </c>
      <c r="E11" s="38">
        <v>8206.9699999999993</v>
      </c>
      <c r="F11" s="38">
        <v>1221.0999999999999</v>
      </c>
      <c r="G11" s="33">
        <f t="shared" si="0"/>
        <v>0.14878816420676572</v>
      </c>
      <c r="H11" s="38">
        <v>6948.6</v>
      </c>
      <c r="I11" s="39"/>
      <c r="J11" s="39">
        <v>0</v>
      </c>
      <c r="K11" s="40"/>
      <c r="L11" s="39">
        <f>232.4+198.1+40.8+865.5+119.9</f>
        <v>1456.7</v>
      </c>
      <c r="M11" s="42">
        <f t="shared" si="1"/>
        <v>0.20963935181187576</v>
      </c>
      <c r="N11" s="73" t="s">
        <v>64</v>
      </c>
      <c r="O11" s="73" t="s">
        <v>65</v>
      </c>
      <c r="P11" s="41">
        <f>O11/N11</f>
        <v>0.59116152879695549</v>
      </c>
      <c r="Q11" s="79">
        <v>2322.4</v>
      </c>
      <c r="R11" s="79">
        <v>2322.4</v>
      </c>
      <c r="S11" s="41">
        <f t="shared" si="3"/>
        <v>1</v>
      </c>
      <c r="T11" s="72" t="s">
        <v>88</v>
      </c>
      <c r="U11" s="94"/>
    </row>
    <row r="12" spans="1:21" ht="69.75" x14ac:dyDescent="0.3">
      <c r="A12" s="30" t="s">
        <v>12</v>
      </c>
      <c r="B12" s="37" t="s">
        <v>29</v>
      </c>
      <c r="C12" s="71" t="s">
        <v>25</v>
      </c>
      <c r="D12" s="71">
        <v>2741.2</v>
      </c>
      <c r="E12" s="38">
        <v>9173.7000000000007</v>
      </c>
      <c r="F12" s="38">
        <v>2151.1</v>
      </c>
      <c r="G12" s="33">
        <f t="shared" si="0"/>
        <v>0.23448554018553033</v>
      </c>
      <c r="H12" s="38">
        <v>6927.8</v>
      </c>
      <c r="I12" s="43"/>
      <c r="J12" s="39">
        <v>242</v>
      </c>
      <c r="K12" s="40"/>
      <c r="L12" s="39">
        <f>405.5+2983-23.8+353.2</f>
        <v>3717.8999999999996</v>
      </c>
      <c r="M12" s="42">
        <f t="shared" si="1"/>
        <v>0.53666387597794385</v>
      </c>
      <c r="N12" s="73" t="s">
        <v>69</v>
      </c>
      <c r="O12" s="73" t="s">
        <v>70</v>
      </c>
      <c r="P12" s="41">
        <f>O12/N12</f>
        <v>0.39876631670768559</v>
      </c>
      <c r="Q12" s="79">
        <f t="shared" si="2"/>
        <v>1929.9</v>
      </c>
      <c r="R12" s="79">
        <v>1929.9</v>
      </c>
      <c r="S12" s="41">
        <f t="shared" si="3"/>
        <v>1</v>
      </c>
      <c r="T12" s="72" t="s">
        <v>89</v>
      </c>
      <c r="U12" s="94"/>
    </row>
    <row r="13" spans="1:21" ht="69.75" x14ac:dyDescent="0.3">
      <c r="A13" s="30" t="s">
        <v>13</v>
      </c>
      <c r="B13" s="37" t="s">
        <v>28</v>
      </c>
      <c r="C13" s="71" t="s">
        <v>25</v>
      </c>
      <c r="D13" s="71">
        <v>418</v>
      </c>
      <c r="E13" s="38">
        <v>14573.8</v>
      </c>
      <c r="F13" s="38">
        <v>6654.4</v>
      </c>
      <c r="G13" s="33">
        <f t="shared" si="0"/>
        <v>0.45660020035954935</v>
      </c>
      <c r="H13" s="38">
        <v>7919.4</v>
      </c>
      <c r="I13" s="44"/>
      <c r="J13" s="39">
        <v>0</v>
      </c>
      <c r="K13" s="40"/>
      <c r="L13" s="39">
        <v>780.7</v>
      </c>
      <c r="M13" s="42">
        <f t="shared" si="1"/>
        <v>9.8580700558123097E-2</v>
      </c>
      <c r="N13" s="73" t="s">
        <v>75</v>
      </c>
      <c r="O13" s="73" t="s">
        <v>76</v>
      </c>
      <c r="P13" s="42">
        <f>O13/N13</f>
        <v>0.27713729390505276</v>
      </c>
      <c r="Q13" s="79">
        <v>5120.6000000000004</v>
      </c>
      <c r="R13" s="79">
        <v>5120.6000000000004</v>
      </c>
      <c r="S13" s="41">
        <f t="shared" si="3"/>
        <v>1</v>
      </c>
      <c r="T13" s="72" t="s">
        <v>90</v>
      </c>
      <c r="U13" s="94"/>
    </row>
    <row r="14" spans="1:21" ht="32.25" customHeight="1" x14ac:dyDescent="0.3">
      <c r="A14" s="62" t="s">
        <v>48</v>
      </c>
      <c r="B14" s="63" t="s">
        <v>46</v>
      </c>
      <c r="C14" s="58" t="s">
        <v>25</v>
      </c>
      <c r="D14" s="64"/>
      <c r="E14" s="65"/>
      <c r="F14" s="65"/>
      <c r="G14" s="66"/>
      <c r="H14" s="67">
        <v>2610.4</v>
      </c>
      <c r="I14" s="68"/>
      <c r="J14" s="68"/>
      <c r="K14" s="69"/>
      <c r="L14" s="68">
        <v>780.7</v>
      </c>
      <c r="M14" s="70">
        <f t="shared" si="1"/>
        <v>0.29907293901317805</v>
      </c>
      <c r="N14" s="80">
        <f>H14-L14</f>
        <v>1829.7</v>
      </c>
      <c r="O14" s="80">
        <v>450.8</v>
      </c>
      <c r="P14" s="42">
        <f t="shared" ref="P14:P31" si="4">O14/N14</f>
        <v>0.2463791878450019</v>
      </c>
      <c r="Q14" s="80">
        <v>1339.2</v>
      </c>
      <c r="R14" s="80">
        <v>1339.2</v>
      </c>
      <c r="S14" s="70">
        <f t="shared" si="3"/>
        <v>1</v>
      </c>
      <c r="T14" s="60"/>
      <c r="U14" s="94"/>
    </row>
    <row r="15" spans="1:21" ht="44.25" customHeight="1" x14ac:dyDescent="0.3">
      <c r="A15" s="62" t="s">
        <v>49</v>
      </c>
      <c r="B15" s="63" t="s">
        <v>47</v>
      </c>
      <c r="C15" s="58" t="s">
        <v>25</v>
      </c>
      <c r="D15" s="64"/>
      <c r="E15" s="65"/>
      <c r="F15" s="65"/>
      <c r="G15" s="66"/>
      <c r="H15" s="67">
        <v>5309</v>
      </c>
      <c r="I15" s="68"/>
      <c r="J15" s="68"/>
      <c r="K15" s="69"/>
      <c r="L15" s="68">
        <v>0</v>
      </c>
      <c r="M15" s="70">
        <f t="shared" si="1"/>
        <v>0</v>
      </c>
      <c r="N15" s="80">
        <f>H15-L15</f>
        <v>5309</v>
      </c>
      <c r="O15" s="80">
        <v>1527.6</v>
      </c>
      <c r="P15" s="42">
        <f t="shared" si="4"/>
        <v>0.28773780372951591</v>
      </c>
      <c r="Q15" s="80">
        <f>N15-O15</f>
        <v>3781.4</v>
      </c>
      <c r="R15" s="80">
        <v>3781.4</v>
      </c>
      <c r="S15" s="70">
        <f t="shared" si="3"/>
        <v>1</v>
      </c>
      <c r="T15" s="60"/>
      <c r="U15" s="94"/>
    </row>
    <row r="16" spans="1:21" ht="25.5" customHeight="1" x14ac:dyDescent="0.3">
      <c r="A16" s="45" t="s">
        <v>23</v>
      </c>
      <c r="B16" s="52" t="s">
        <v>26</v>
      </c>
      <c r="C16" s="71"/>
      <c r="D16" s="71"/>
      <c r="E16" s="38"/>
      <c r="F16" s="38"/>
      <c r="G16" s="33"/>
      <c r="H16" s="71"/>
      <c r="I16" s="39"/>
      <c r="J16" s="39"/>
      <c r="K16" s="39"/>
      <c r="L16" s="39"/>
      <c r="M16" s="46"/>
      <c r="N16" s="46"/>
      <c r="O16" s="46"/>
      <c r="P16" s="42"/>
      <c r="Q16" s="81"/>
      <c r="R16" s="81"/>
      <c r="S16" s="46"/>
      <c r="T16" s="57"/>
      <c r="U16" s="94"/>
    </row>
    <row r="17" spans="1:21" ht="56.25" x14ac:dyDescent="0.3">
      <c r="A17" s="30" t="s">
        <v>14</v>
      </c>
      <c r="B17" s="37" t="s">
        <v>31</v>
      </c>
      <c r="C17" s="71" t="s">
        <v>6</v>
      </c>
      <c r="D17" s="71">
        <v>257</v>
      </c>
      <c r="E17" s="47">
        <v>706</v>
      </c>
      <c r="F17" s="48">
        <v>4</v>
      </c>
      <c r="G17" s="33">
        <f>4/706</f>
        <v>5.6657223796033997E-3</v>
      </c>
      <c r="H17" s="48">
        <v>538</v>
      </c>
      <c r="I17" s="39"/>
      <c r="J17" s="39">
        <v>0</v>
      </c>
      <c r="K17" s="49"/>
      <c r="L17" s="39">
        <v>39</v>
      </c>
      <c r="M17" s="42">
        <f>L17/H17</f>
        <v>7.24907063197026E-2</v>
      </c>
      <c r="N17" s="73" t="s">
        <v>54</v>
      </c>
      <c r="O17" s="73" t="s">
        <v>56</v>
      </c>
      <c r="P17" s="42">
        <f t="shared" si="4"/>
        <v>0.36072144288577157</v>
      </c>
      <c r="Q17" s="82">
        <v>289</v>
      </c>
      <c r="R17" s="79">
        <v>289</v>
      </c>
      <c r="S17" s="41">
        <f t="shared" ref="S17:S23" si="5">R17/Q17</f>
        <v>1</v>
      </c>
      <c r="T17" s="55"/>
      <c r="U17" s="94"/>
    </row>
    <row r="18" spans="1:21" ht="56.25" x14ac:dyDescent="0.3">
      <c r="A18" s="30" t="s">
        <v>15</v>
      </c>
      <c r="B18" s="37" t="s">
        <v>32</v>
      </c>
      <c r="C18" s="71" t="s">
        <v>6</v>
      </c>
      <c r="D18" s="71">
        <v>42</v>
      </c>
      <c r="E18" s="48">
        <v>477</v>
      </c>
      <c r="F18" s="48">
        <v>261</v>
      </c>
      <c r="G18" s="33">
        <f t="shared" ref="G18:G21" si="6">F18/E18</f>
        <v>0.54716981132075471</v>
      </c>
      <c r="H18" s="48">
        <v>203</v>
      </c>
      <c r="I18" s="39"/>
      <c r="J18" s="39">
        <v>0</v>
      </c>
      <c r="K18" s="49"/>
      <c r="L18" s="39">
        <v>76</v>
      </c>
      <c r="M18" s="42">
        <f t="shared" ref="M18:M23" si="7">L18/H18</f>
        <v>0.37438423645320196</v>
      </c>
      <c r="N18" s="73" t="s">
        <v>60</v>
      </c>
      <c r="O18" s="73" t="s">
        <v>62</v>
      </c>
      <c r="P18" s="42">
        <f t="shared" si="4"/>
        <v>0.67716535433070868</v>
      </c>
      <c r="Q18" s="82">
        <f t="shared" ref="Q18:Q23" si="8">N18-O18</f>
        <v>41</v>
      </c>
      <c r="R18" s="79">
        <v>41</v>
      </c>
      <c r="S18" s="41">
        <f t="shared" si="5"/>
        <v>1</v>
      </c>
      <c r="T18" s="51"/>
      <c r="U18" s="94"/>
    </row>
    <row r="19" spans="1:21" ht="56.25" x14ac:dyDescent="0.3">
      <c r="A19" s="30" t="s">
        <v>16</v>
      </c>
      <c r="B19" s="37" t="s">
        <v>33</v>
      </c>
      <c r="C19" s="71" t="s">
        <v>6</v>
      </c>
      <c r="D19" s="71">
        <v>165</v>
      </c>
      <c r="E19" s="48">
        <v>532</v>
      </c>
      <c r="F19" s="48">
        <v>77</v>
      </c>
      <c r="G19" s="33">
        <f t="shared" si="6"/>
        <v>0.14473684210526316</v>
      </c>
      <c r="H19" s="48">
        <v>451</v>
      </c>
      <c r="I19" s="39"/>
      <c r="J19" s="39">
        <v>0</v>
      </c>
      <c r="K19" s="49"/>
      <c r="L19" s="39">
        <f>11+16+4+57+5</f>
        <v>93</v>
      </c>
      <c r="M19" s="42">
        <f t="shared" si="7"/>
        <v>0.20620842572062084</v>
      </c>
      <c r="N19" s="73" t="s">
        <v>66</v>
      </c>
      <c r="O19" s="73" t="s">
        <v>67</v>
      </c>
      <c r="P19" s="42">
        <f t="shared" si="4"/>
        <v>0.74581005586592175</v>
      </c>
      <c r="Q19" s="82">
        <f t="shared" si="8"/>
        <v>91</v>
      </c>
      <c r="R19" s="79">
        <v>91</v>
      </c>
      <c r="S19" s="41">
        <f t="shared" si="5"/>
        <v>1</v>
      </c>
      <c r="T19" s="55"/>
      <c r="U19" s="94"/>
    </row>
    <row r="20" spans="1:21" ht="53.25" customHeight="1" x14ac:dyDescent="0.3">
      <c r="A20" s="30" t="s">
        <v>17</v>
      </c>
      <c r="B20" s="37" t="s">
        <v>29</v>
      </c>
      <c r="C20" s="71" t="s">
        <v>6</v>
      </c>
      <c r="D20" s="71">
        <v>225</v>
      </c>
      <c r="E20" s="48">
        <v>686</v>
      </c>
      <c r="F20" s="48">
        <v>165</v>
      </c>
      <c r="G20" s="33">
        <f t="shared" si="6"/>
        <v>0.24052478134110788</v>
      </c>
      <c r="H20" s="48">
        <v>500</v>
      </c>
      <c r="I20" s="39"/>
      <c r="J20" s="39">
        <v>29</v>
      </c>
      <c r="K20" s="49"/>
      <c r="L20" s="39">
        <f>51+246+9</f>
        <v>306</v>
      </c>
      <c r="M20" s="42">
        <f t="shared" si="7"/>
        <v>0.61199999999999999</v>
      </c>
      <c r="N20" s="73" t="s">
        <v>71</v>
      </c>
      <c r="O20" s="73" t="s">
        <v>72</v>
      </c>
      <c r="P20" s="42">
        <f t="shared" si="4"/>
        <v>0.4484536082474227</v>
      </c>
      <c r="Q20" s="82">
        <v>131</v>
      </c>
      <c r="R20" s="79">
        <v>131</v>
      </c>
      <c r="S20" s="41">
        <f t="shared" si="5"/>
        <v>1</v>
      </c>
      <c r="T20" s="54"/>
      <c r="U20" s="94"/>
    </row>
    <row r="21" spans="1:21" ht="56.25" x14ac:dyDescent="0.3">
      <c r="A21" s="30" t="s">
        <v>18</v>
      </c>
      <c r="B21" s="61" t="s">
        <v>28</v>
      </c>
      <c r="C21" s="71" t="s">
        <v>6</v>
      </c>
      <c r="D21" s="32">
        <v>16</v>
      </c>
      <c r="E21" s="48">
        <v>1329</v>
      </c>
      <c r="F21" s="48">
        <v>311</v>
      </c>
      <c r="G21" s="33">
        <f t="shared" si="6"/>
        <v>0.23401053423626786</v>
      </c>
      <c r="H21" s="48">
        <v>702</v>
      </c>
      <c r="I21" s="39"/>
      <c r="J21" s="39">
        <v>0</v>
      </c>
      <c r="K21" s="49"/>
      <c r="L21" s="39">
        <v>78</v>
      </c>
      <c r="M21" s="42">
        <f t="shared" si="7"/>
        <v>0.1111111111111111</v>
      </c>
      <c r="N21" s="73" t="s">
        <v>77</v>
      </c>
      <c r="O21" s="73" t="s">
        <v>78</v>
      </c>
      <c r="P21" s="42">
        <f t="shared" si="4"/>
        <v>0.26121794871794873</v>
      </c>
      <c r="Q21" s="82">
        <v>459</v>
      </c>
      <c r="R21" s="79">
        <v>459</v>
      </c>
      <c r="S21" s="41">
        <f t="shared" si="5"/>
        <v>1</v>
      </c>
      <c r="T21" s="55"/>
      <c r="U21" s="94"/>
    </row>
    <row r="22" spans="1:21" ht="20.25" customHeight="1" x14ac:dyDescent="0.3">
      <c r="A22" s="62" t="s">
        <v>44</v>
      </c>
      <c r="B22" s="63" t="s">
        <v>46</v>
      </c>
      <c r="C22" s="58" t="s">
        <v>6</v>
      </c>
      <c r="D22" s="64"/>
      <c r="E22" s="65"/>
      <c r="F22" s="65"/>
      <c r="G22" s="66"/>
      <c r="H22" s="65">
        <v>321</v>
      </c>
      <c r="I22" s="68"/>
      <c r="J22" s="68"/>
      <c r="K22" s="69"/>
      <c r="L22" s="68">
        <v>78</v>
      </c>
      <c r="M22" s="70">
        <f t="shared" si="7"/>
        <v>0.24299065420560748</v>
      </c>
      <c r="N22" s="83">
        <f>H22-L22</f>
        <v>243</v>
      </c>
      <c r="O22" s="74" t="s">
        <v>82</v>
      </c>
      <c r="P22" s="42">
        <f t="shared" si="4"/>
        <v>0.22222222222222221</v>
      </c>
      <c r="Q22" s="82">
        <v>187</v>
      </c>
      <c r="R22" s="83">
        <v>187</v>
      </c>
      <c r="S22" s="70">
        <f t="shared" si="5"/>
        <v>1</v>
      </c>
      <c r="T22" s="55"/>
      <c r="U22" s="94"/>
    </row>
    <row r="23" spans="1:21" ht="17.25" customHeight="1" x14ac:dyDescent="0.3">
      <c r="A23" s="62" t="s">
        <v>45</v>
      </c>
      <c r="B23" s="63" t="s">
        <v>47</v>
      </c>
      <c r="C23" s="58" t="s">
        <v>6</v>
      </c>
      <c r="D23" s="64"/>
      <c r="E23" s="65"/>
      <c r="F23" s="65"/>
      <c r="G23" s="66"/>
      <c r="H23" s="65">
        <v>381</v>
      </c>
      <c r="I23" s="68"/>
      <c r="J23" s="68"/>
      <c r="K23" s="69"/>
      <c r="L23" s="68">
        <v>0</v>
      </c>
      <c r="M23" s="70">
        <f t="shared" si="7"/>
        <v>0</v>
      </c>
      <c r="N23" s="83">
        <f>H23-L23</f>
        <v>381</v>
      </c>
      <c r="O23" s="74" t="s">
        <v>83</v>
      </c>
      <c r="P23" s="42">
        <f t="shared" si="4"/>
        <v>0.28608923884514437</v>
      </c>
      <c r="Q23" s="82">
        <f t="shared" si="8"/>
        <v>272</v>
      </c>
      <c r="R23" s="83">
        <v>272</v>
      </c>
      <c r="S23" s="70">
        <f t="shared" si="5"/>
        <v>1</v>
      </c>
      <c r="T23" s="55"/>
      <c r="U23" s="94"/>
    </row>
    <row r="24" spans="1:21" ht="34.5" customHeight="1" x14ac:dyDescent="0.3">
      <c r="A24" s="45" t="s">
        <v>36</v>
      </c>
      <c r="B24" s="52" t="s">
        <v>42</v>
      </c>
      <c r="C24" s="71" t="s">
        <v>43</v>
      </c>
      <c r="D24" s="71"/>
      <c r="E24" s="38"/>
      <c r="F24" s="38"/>
      <c r="G24" s="33"/>
      <c r="H24" s="71"/>
      <c r="I24" s="39"/>
      <c r="J24" s="39"/>
      <c r="K24" s="39"/>
      <c r="L24" s="39"/>
      <c r="M24" s="46"/>
      <c r="N24" s="75"/>
      <c r="O24" s="75"/>
      <c r="P24" s="42"/>
      <c r="Q24" s="81"/>
      <c r="R24" s="81"/>
      <c r="S24" s="46"/>
      <c r="T24" s="57"/>
      <c r="U24" s="94"/>
    </row>
    <row r="25" spans="1:21" ht="56.25" x14ac:dyDescent="0.3">
      <c r="A25" s="30" t="s">
        <v>37</v>
      </c>
      <c r="B25" s="56" t="s">
        <v>31</v>
      </c>
      <c r="C25" s="71" t="s">
        <v>43</v>
      </c>
      <c r="D25" s="32"/>
      <c r="E25" s="48"/>
      <c r="F25" s="48"/>
      <c r="G25" s="33"/>
      <c r="H25" s="48">
        <v>241</v>
      </c>
      <c r="I25" s="71"/>
      <c r="J25" s="71"/>
      <c r="K25" s="48"/>
      <c r="L25" s="71">
        <v>20</v>
      </c>
      <c r="M25" s="50">
        <f t="shared" ref="M25:M31" si="9">L25/H25</f>
        <v>8.2987551867219914E-2</v>
      </c>
      <c r="N25" s="76" t="s">
        <v>55</v>
      </c>
      <c r="O25" s="76" t="s">
        <v>57</v>
      </c>
      <c r="P25" s="42">
        <f t="shared" si="4"/>
        <v>0.34841628959276016</v>
      </c>
      <c r="Q25" s="82">
        <v>122</v>
      </c>
      <c r="R25" s="90">
        <v>122</v>
      </c>
      <c r="S25" s="41">
        <f t="shared" ref="S25:S31" si="10">R25/Q25</f>
        <v>1</v>
      </c>
      <c r="T25" s="51"/>
      <c r="U25" s="94"/>
    </row>
    <row r="26" spans="1:21" ht="56.25" x14ac:dyDescent="0.3">
      <c r="A26" s="30" t="s">
        <v>38</v>
      </c>
      <c r="B26" s="56" t="s">
        <v>32</v>
      </c>
      <c r="C26" s="71" t="s">
        <v>43</v>
      </c>
      <c r="D26" s="32"/>
      <c r="E26" s="48"/>
      <c r="F26" s="48"/>
      <c r="G26" s="33"/>
      <c r="H26" s="48">
        <v>82</v>
      </c>
      <c r="I26" s="71"/>
      <c r="J26" s="71"/>
      <c r="K26" s="48"/>
      <c r="L26" s="71">
        <v>41</v>
      </c>
      <c r="M26" s="50">
        <f t="shared" si="9"/>
        <v>0.5</v>
      </c>
      <c r="N26" s="76" t="s">
        <v>59</v>
      </c>
      <c r="O26" s="76" t="s">
        <v>63</v>
      </c>
      <c r="P26" s="42">
        <f t="shared" si="4"/>
        <v>0.51219512195121952</v>
      </c>
      <c r="Q26" s="82">
        <f t="shared" ref="Q26:Q31" si="11">N26-O26</f>
        <v>20</v>
      </c>
      <c r="R26" s="90">
        <v>20</v>
      </c>
      <c r="S26" s="41">
        <f t="shared" si="10"/>
        <v>1</v>
      </c>
      <c r="T26" s="51"/>
      <c r="U26" s="94"/>
    </row>
    <row r="27" spans="1:21" ht="56.25" x14ac:dyDescent="0.3">
      <c r="A27" s="30" t="s">
        <v>39</v>
      </c>
      <c r="B27" s="56" t="s">
        <v>33</v>
      </c>
      <c r="C27" s="71" t="s">
        <v>43</v>
      </c>
      <c r="D27" s="32"/>
      <c r="E27" s="48"/>
      <c r="F27" s="48"/>
      <c r="G27" s="33"/>
      <c r="H27" s="48">
        <v>171</v>
      </c>
      <c r="I27" s="71"/>
      <c r="J27" s="71"/>
      <c r="K27" s="48"/>
      <c r="L27" s="71">
        <v>39</v>
      </c>
      <c r="M27" s="50">
        <f t="shared" si="9"/>
        <v>0.22807017543859648</v>
      </c>
      <c r="N27" s="77" t="s">
        <v>68</v>
      </c>
      <c r="O27" s="77" t="s">
        <v>57</v>
      </c>
      <c r="P27" s="42">
        <f t="shared" si="4"/>
        <v>0.58333333333333337</v>
      </c>
      <c r="Q27" s="82">
        <f t="shared" si="11"/>
        <v>55</v>
      </c>
      <c r="R27" s="91">
        <v>55</v>
      </c>
      <c r="S27" s="41">
        <f t="shared" si="10"/>
        <v>1</v>
      </c>
      <c r="T27" s="55"/>
      <c r="U27" s="94"/>
    </row>
    <row r="28" spans="1:21" ht="56.25" x14ac:dyDescent="0.3">
      <c r="A28" s="30" t="s">
        <v>40</v>
      </c>
      <c r="B28" s="56" t="s">
        <v>29</v>
      </c>
      <c r="C28" s="71" t="s">
        <v>43</v>
      </c>
      <c r="D28" s="32"/>
      <c r="E28" s="48"/>
      <c r="F28" s="48"/>
      <c r="G28" s="33"/>
      <c r="H28" s="48">
        <v>184</v>
      </c>
      <c r="I28" s="71"/>
      <c r="J28" s="71"/>
      <c r="K28" s="48"/>
      <c r="L28" s="71">
        <v>100</v>
      </c>
      <c r="M28" s="50">
        <f t="shared" si="9"/>
        <v>0.54347826086956519</v>
      </c>
      <c r="N28" s="76" t="s">
        <v>73</v>
      </c>
      <c r="O28" s="76" t="s">
        <v>74</v>
      </c>
      <c r="P28" s="42">
        <f t="shared" si="4"/>
        <v>0.40476190476190477</v>
      </c>
      <c r="Q28" s="82">
        <v>53</v>
      </c>
      <c r="R28" s="90">
        <v>53</v>
      </c>
      <c r="S28" s="41">
        <f t="shared" si="10"/>
        <v>1</v>
      </c>
      <c r="T28" s="51"/>
      <c r="U28" s="94"/>
    </row>
    <row r="29" spans="1:21" ht="69.75" customHeight="1" x14ac:dyDescent="0.3">
      <c r="A29" s="30" t="s">
        <v>41</v>
      </c>
      <c r="B29" s="56" t="s">
        <v>28</v>
      </c>
      <c r="C29" s="71" t="s">
        <v>43</v>
      </c>
      <c r="D29" s="32"/>
      <c r="E29" s="48"/>
      <c r="F29" s="48"/>
      <c r="G29" s="33"/>
      <c r="H29" s="48">
        <v>211</v>
      </c>
      <c r="I29" s="71"/>
      <c r="J29" s="71"/>
      <c r="K29" s="48"/>
      <c r="L29" s="71">
        <v>19</v>
      </c>
      <c r="M29" s="50">
        <f t="shared" si="9"/>
        <v>9.004739336492891E-2</v>
      </c>
      <c r="N29" s="76" t="s">
        <v>79</v>
      </c>
      <c r="O29" s="76" t="s">
        <v>80</v>
      </c>
      <c r="P29" s="42">
        <f t="shared" si="4"/>
        <v>0.265625</v>
      </c>
      <c r="Q29" s="82">
        <f t="shared" si="11"/>
        <v>141</v>
      </c>
      <c r="R29" s="90">
        <v>141</v>
      </c>
      <c r="S29" s="41">
        <f t="shared" si="10"/>
        <v>1</v>
      </c>
      <c r="T29" s="51"/>
      <c r="U29" s="94"/>
    </row>
    <row r="30" spans="1:21" ht="21" customHeight="1" x14ac:dyDescent="0.3">
      <c r="A30" s="62" t="s">
        <v>50</v>
      </c>
      <c r="B30" s="63" t="s">
        <v>46</v>
      </c>
      <c r="C30" s="58" t="s">
        <v>43</v>
      </c>
      <c r="D30" s="64"/>
      <c r="E30" s="65"/>
      <c r="F30" s="65"/>
      <c r="G30" s="66"/>
      <c r="H30" s="65">
        <v>84</v>
      </c>
      <c r="I30" s="68"/>
      <c r="J30" s="68"/>
      <c r="K30" s="69"/>
      <c r="L30" s="68">
        <v>19</v>
      </c>
      <c r="M30" s="59">
        <f t="shared" si="9"/>
        <v>0.22619047619047619</v>
      </c>
      <c r="N30" s="84">
        <f>H30-L30</f>
        <v>65</v>
      </c>
      <c r="O30" s="84">
        <v>15</v>
      </c>
      <c r="P30" s="42">
        <f t="shared" si="4"/>
        <v>0.23076923076923078</v>
      </c>
      <c r="Q30" s="82">
        <f t="shared" si="11"/>
        <v>50</v>
      </c>
      <c r="R30" s="84">
        <v>50</v>
      </c>
      <c r="S30" s="59">
        <f t="shared" si="10"/>
        <v>1</v>
      </c>
      <c r="T30" s="51"/>
      <c r="U30" s="85"/>
    </row>
    <row r="31" spans="1:21" ht="27.75" customHeight="1" x14ac:dyDescent="0.3">
      <c r="A31" s="62" t="s">
        <v>51</v>
      </c>
      <c r="B31" s="63" t="s">
        <v>47</v>
      </c>
      <c r="C31" s="58" t="s">
        <v>43</v>
      </c>
      <c r="D31" s="64"/>
      <c r="E31" s="65"/>
      <c r="F31" s="65"/>
      <c r="G31" s="66"/>
      <c r="H31" s="65">
        <v>127</v>
      </c>
      <c r="I31" s="68"/>
      <c r="J31" s="68"/>
      <c r="K31" s="69"/>
      <c r="L31" s="68">
        <v>0</v>
      </c>
      <c r="M31" s="59">
        <f t="shared" si="9"/>
        <v>0</v>
      </c>
      <c r="N31" s="84">
        <f>H31--L31</f>
        <v>127</v>
      </c>
      <c r="O31" s="84">
        <v>36</v>
      </c>
      <c r="P31" s="42">
        <f t="shared" si="4"/>
        <v>0.28346456692913385</v>
      </c>
      <c r="Q31" s="82">
        <f t="shared" si="11"/>
        <v>91</v>
      </c>
      <c r="R31" s="84">
        <v>91</v>
      </c>
      <c r="S31" s="59">
        <f t="shared" si="10"/>
        <v>1</v>
      </c>
      <c r="T31" s="51"/>
      <c r="U31" s="85"/>
    </row>
    <row r="32" spans="1:21" x14ac:dyDescent="0.3">
      <c r="A32" s="11"/>
      <c r="C32" s="5"/>
      <c r="D32" s="3"/>
      <c r="E32" s="3"/>
      <c r="F32" s="3"/>
      <c r="G32" s="2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0" x14ac:dyDescent="0.3">
      <c r="A33" s="11"/>
      <c r="B33" s="7"/>
      <c r="C33" s="5"/>
      <c r="D33" s="3"/>
      <c r="E33" s="3"/>
      <c r="F33" s="3"/>
      <c r="G33" s="21"/>
      <c r="M33" s="3"/>
      <c r="N33" s="3"/>
      <c r="O33" s="3"/>
      <c r="P33" s="3"/>
      <c r="Q33" s="3"/>
      <c r="R33" s="3"/>
      <c r="S33" s="3"/>
    </row>
    <row r="34" spans="1:20" x14ac:dyDescent="0.3">
      <c r="A34" s="11"/>
      <c r="B34" s="7"/>
      <c r="C34" s="5"/>
      <c r="D34" s="3"/>
      <c r="E34" s="3"/>
      <c r="F34" s="3"/>
      <c r="G34" s="21"/>
      <c r="H34" s="3"/>
      <c r="I34" s="3"/>
      <c r="J34" s="3"/>
      <c r="K34" s="3"/>
      <c r="L34" s="3"/>
      <c r="Q34" s="3"/>
    </row>
    <row r="35" spans="1:20" x14ac:dyDescent="0.3">
      <c r="A35" s="11"/>
      <c r="C35" s="5"/>
      <c r="D35" s="3"/>
      <c r="E35" s="3"/>
      <c r="F35" s="3"/>
      <c r="G35" s="21"/>
      <c r="H35" s="3"/>
      <c r="I35" s="3"/>
      <c r="J35" s="3"/>
      <c r="K35" s="3"/>
      <c r="L35" s="3"/>
      <c r="M35" s="3"/>
      <c r="N35" s="3"/>
      <c r="O35" s="3"/>
      <c r="Q35" s="3"/>
      <c r="R35" s="3"/>
      <c r="S35" s="3"/>
      <c r="T35" s="9"/>
    </row>
    <row r="36" spans="1:20" x14ac:dyDescent="0.3">
      <c r="A36" s="11"/>
      <c r="B36" s="7"/>
      <c r="C36" s="5"/>
      <c r="D36" s="3"/>
      <c r="E36" s="3"/>
      <c r="F36" s="3"/>
      <c r="G36" s="21"/>
      <c r="H36" s="3"/>
      <c r="I36" s="3"/>
      <c r="J36" s="3"/>
      <c r="K36" s="3"/>
      <c r="L36" s="3"/>
      <c r="M36" s="3"/>
      <c r="N36" s="3"/>
      <c r="O36" s="3"/>
      <c r="Q36" s="3"/>
      <c r="R36" s="3"/>
      <c r="S36" s="3"/>
    </row>
    <row r="37" spans="1:20" x14ac:dyDescent="0.3">
      <c r="A37" s="11"/>
      <c r="B37" s="7"/>
      <c r="C37" s="5"/>
      <c r="D37" s="3"/>
      <c r="E37" s="3"/>
      <c r="F37" s="3"/>
      <c r="G37" s="2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0" x14ac:dyDescent="0.3">
      <c r="A38" s="11"/>
      <c r="B38" s="7"/>
      <c r="C38" s="5"/>
      <c r="D38" s="3"/>
      <c r="E38" s="3"/>
      <c r="T38" s="9"/>
    </row>
    <row r="39" spans="1:20" x14ac:dyDescent="0.3">
      <c r="A39" s="11"/>
      <c r="F39" s="3"/>
      <c r="G39" s="21"/>
      <c r="H39" s="3"/>
      <c r="I39" s="3"/>
      <c r="J39" s="3"/>
      <c r="K39" s="3"/>
      <c r="L39" s="3"/>
      <c r="T39" s="9"/>
    </row>
    <row r="40" spans="1:20" x14ac:dyDescent="0.3">
      <c r="A40" s="11"/>
      <c r="B40" s="7"/>
      <c r="C40" s="5"/>
      <c r="D40" s="3"/>
      <c r="E40" s="3"/>
      <c r="F40" s="3"/>
      <c r="G40" s="2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0" x14ac:dyDescent="0.3">
      <c r="A41" s="11"/>
      <c r="B41" s="7"/>
      <c r="C41" s="5"/>
      <c r="D41" s="3"/>
      <c r="E41" s="3"/>
      <c r="F41" s="3"/>
      <c r="G41" s="21"/>
      <c r="H41" s="3"/>
      <c r="I41" s="3"/>
      <c r="J41" s="3"/>
      <c r="K41" s="3"/>
      <c r="M41" s="3"/>
      <c r="N41" s="3"/>
      <c r="O41" s="3"/>
      <c r="P41" s="3"/>
      <c r="Q41" s="3"/>
      <c r="R41" s="3"/>
      <c r="S41" s="3"/>
    </row>
    <row r="42" spans="1:20" x14ac:dyDescent="0.3">
      <c r="A42" s="11"/>
      <c r="B42" s="7"/>
      <c r="C42" s="5"/>
      <c r="D42" s="3"/>
      <c r="E42" s="3"/>
      <c r="F42" s="3"/>
      <c r="G42" s="2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x14ac:dyDescent="0.3">
      <c r="A43" s="11"/>
      <c r="B43" s="7"/>
      <c r="C43" s="5"/>
      <c r="D43" s="3"/>
      <c r="E43" s="3"/>
      <c r="F43" s="3"/>
      <c r="G43" s="2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9"/>
    </row>
    <row r="44" spans="1:20" x14ac:dyDescent="0.3">
      <c r="A44" s="11"/>
      <c r="C44" s="5"/>
      <c r="D44" s="3"/>
      <c r="E44" s="3"/>
      <c r="F44" s="3"/>
      <c r="G44" s="2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9"/>
    </row>
    <row r="45" spans="1:20" x14ac:dyDescent="0.3">
      <c r="A45" s="11"/>
      <c r="B45" s="7"/>
      <c r="C45" s="5"/>
      <c r="D45" s="3"/>
      <c r="E45" s="3"/>
      <c r="F45" s="3"/>
      <c r="G45" s="2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x14ac:dyDescent="0.3">
      <c r="A46" s="11"/>
      <c r="B46" s="7"/>
      <c r="C46" s="5"/>
      <c r="D46" s="3"/>
      <c r="E46" s="3"/>
      <c r="F46" s="3"/>
      <c r="G46" s="2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9"/>
    </row>
    <row r="47" spans="1:20" x14ac:dyDescent="0.3">
      <c r="A47" s="11"/>
      <c r="B47" s="7"/>
      <c r="C47" s="5"/>
      <c r="D47" s="3"/>
      <c r="E47" s="3"/>
      <c r="F47" s="3"/>
      <c r="G47" s="2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9"/>
    </row>
    <row r="48" spans="1:20" x14ac:dyDescent="0.3">
      <c r="A48" s="11"/>
      <c r="B48" s="7"/>
      <c r="C48" s="5"/>
      <c r="D48" s="3"/>
      <c r="E48" s="3"/>
      <c r="F48" s="3"/>
      <c r="G48" s="2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9"/>
    </row>
    <row r="49" spans="1:20" x14ac:dyDescent="0.3">
      <c r="A49" s="11"/>
      <c r="B49" s="7"/>
      <c r="C49" s="5"/>
      <c r="D49" s="3"/>
      <c r="E49" s="3"/>
      <c r="F49" s="3"/>
      <c r="G49" s="2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9"/>
    </row>
    <row r="50" spans="1:20" x14ac:dyDescent="0.3">
      <c r="A50" s="11"/>
      <c r="B50" s="7"/>
      <c r="C50" s="5"/>
      <c r="D50" s="3"/>
      <c r="E50" s="3"/>
      <c r="F50" s="3"/>
      <c r="G50" s="2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9"/>
    </row>
    <row r="51" spans="1:20" x14ac:dyDescent="0.3">
      <c r="A51" s="11"/>
      <c r="B51" s="7"/>
      <c r="C51" s="5"/>
      <c r="D51" s="3"/>
      <c r="E51" s="3"/>
      <c r="F51" s="3"/>
      <c r="G51" s="2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9"/>
    </row>
    <row r="52" spans="1:20" x14ac:dyDescent="0.3">
      <c r="A52" s="11"/>
      <c r="B52" s="7"/>
      <c r="C52" s="5"/>
      <c r="D52" s="3"/>
      <c r="E52" s="3"/>
      <c r="F52" s="3"/>
      <c r="G52" s="2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9"/>
    </row>
    <row r="53" spans="1:20" x14ac:dyDescent="0.3">
      <c r="A53" s="11"/>
      <c r="B53" s="7"/>
      <c r="C53" s="5"/>
      <c r="D53" s="3"/>
      <c r="E53" s="3"/>
      <c r="F53" s="3"/>
      <c r="G53" s="2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9"/>
    </row>
    <row r="54" spans="1:20" x14ac:dyDescent="0.3">
      <c r="A54" s="11"/>
      <c r="B54" s="7"/>
      <c r="C54" s="5"/>
      <c r="D54" s="3"/>
      <c r="E54" s="3"/>
      <c r="F54" s="3"/>
      <c r="G54" s="2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9"/>
    </row>
    <row r="55" spans="1:20" x14ac:dyDescent="0.3">
      <c r="A55" s="11"/>
      <c r="B55" s="7"/>
      <c r="C55" s="5"/>
      <c r="D55" s="3"/>
      <c r="E55" s="3"/>
      <c r="F55" s="3"/>
      <c r="G55" s="2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9"/>
    </row>
    <row r="56" spans="1:20" x14ac:dyDescent="0.3">
      <c r="A56" s="11"/>
      <c r="B56" s="7"/>
      <c r="C56" s="5"/>
      <c r="D56" s="3"/>
      <c r="E56" s="3"/>
      <c r="F56" s="3"/>
      <c r="G56" s="2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9"/>
    </row>
    <row r="57" spans="1:20" x14ac:dyDescent="0.3">
      <c r="A57" s="11"/>
      <c r="B57" s="7"/>
      <c r="C57" s="5"/>
      <c r="D57" s="3"/>
      <c r="E57" s="3"/>
      <c r="F57" s="3"/>
      <c r="G57" s="2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9"/>
    </row>
    <row r="58" spans="1:20" x14ac:dyDescent="0.3">
      <c r="A58" s="11"/>
      <c r="B58" s="7"/>
      <c r="C58" s="5"/>
      <c r="D58" s="3"/>
      <c r="E58" s="3"/>
      <c r="F58" s="3"/>
      <c r="G58" s="2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9"/>
    </row>
    <row r="59" spans="1:20" x14ac:dyDescent="0.3">
      <c r="A59" s="11"/>
      <c r="B59" s="7"/>
      <c r="C59" s="5"/>
      <c r="D59" s="3"/>
      <c r="E59" s="3"/>
      <c r="F59" s="3"/>
      <c r="G59" s="2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9"/>
    </row>
    <row r="60" spans="1:20" x14ac:dyDescent="0.3">
      <c r="A60" s="11"/>
      <c r="B60" s="7"/>
      <c r="C60" s="5"/>
      <c r="D60" s="3"/>
      <c r="E60" s="3"/>
      <c r="F60" s="3"/>
      <c r="G60" s="2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9"/>
    </row>
    <row r="61" spans="1:20" x14ac:dyDescent="0.3">
      <c r="A61" s="11"/>
      <c r="B61" s="7"/>
      <c r="C61" s="5"/>
      <c r="D61" s="3"/>
      <c r="E61" s="3"/>
      <c r="F61" s="3"/>
      <c r="G61" s="2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9"/>
    </row>
    <row r="62" spans="1:20" x14ac:dyDescent="0.3">
      <c r="A62" s="11"/>
      <c r="B62" s="7"/>
      <c r="C62" s="5"/>
      <c r="D62" s="3"/>
      <c r="E62" s="3"/>
      <c r="F62" s="3"/>
      <c r="G62" s="2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9"/>
    </row>
    <row r="63" spans="1:20" x14ac:dyDescent="0.3">
      <c r="A63" s="11"/>
      <c r="B63" s="7"/>
      <c r="C63" s="5"/>
      <c r="D63" s="3"/>
      <c r="E63" s="3"/>
      <c r="F63" s="3"/>
      <c r="G63" s="2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9"/>
    </row>
    <row r="64" spans="1:20" x14ac:dyDescent="0.3">
      <c r="A64" s="11"/>
      <c r="B64" s="7"/>
      <c r="C64" s="5"/>
      <c r="D64" s="3"/>
      <c r="E64" s="3"/>
      <c r="F64" s="3"/>
      <c r="G64" s="2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9"/>
    </row>
    <row r="65" spans="1:20" x14ac:dyDescent="0.3">
      <c r="A65" s="11"/>
      <c r="B65" s="7"/>
      <c r="C65" s="5"/>
      <c r="D65" s="3"/>
      <c r="E65" s="3"/>
      <c r="F65" s="3"/>
      <c r="G65" s="2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9"/>
    </row>
    <row r="66" spans="1:20" x14ac:dyDescent="0.3">
      <c r="A66" s="11"/>
      <c r="B66" s="7"/>
      <c r="C66" s="5"/>
      <c r="D66" s="3"/>
      <c r="E66" s="3"/>
      <c r="F66" s="3"/>
      <c r="G66" s="2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9"/>
    </row>
    <row r="67" spans="1:20" x14ac:dyDescent="0.3">
      <c r="A67" s="11"/>
      <c r="B67" s="7"/>
      <c r="C67" s="5"/>
      <c r="D67" s="3"/>
      <c r="E67" s="3"/>
      <c r="F67" s="3"/>
      <c r="G67" s="2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9"/>
    </row>
    <row r="68" spans="1:20" x14ac:dyDescent="0.3">
      <c r="A68" s="11"/>
      <c r="B68" s="7"/>
      <c r="C68" s="5"/>
      <c r="D68" s="3"/>
      <c r="E68" s="3"/>
      <c r="F68" s="3"/>
      <c r="G68" s="2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</row>
    <row r="69" spans="1:20" x14ac:dyDescent="0.3">
      <c r="A69" s="11"/>
      <c r="B69" s="7"/>
      <c r="C69" s="5"/>
      <c r="D69" s="3"/>
      <c r="E69" s="3"/>
      <c r="F69" s="3"/>
      <c r="G69" s="2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9"/>
    </row>
    <row r="70" spans="1:20" x14ac:dyDescent="0.3">
      <c r="A70" s="11"/>
      <c r="B70" s="7"/>
      <c r="C70" s="5"/>
      <c r="D70" s="3"/>
      <c r="E70" s="3"/>
      <c r="F70" s="3"/>
      <c r="G70" s="2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9"/>
    </row>
    <row r="71" spans="1:20" x14ac:dyDescent="0.3">
      <c r="A71" s="11"/>
      <c r="B71" s="7"/>
      <c r="C71" s="5"/>
      <c r="D71" s="3"/>
      <c r="E71" s="3"/>
      <c r="F71" s="3"/>
      <c r="G71" s="2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9"/>
    </row>
    <row r="72" spans="1:20" x14ac:dyDescent="0.3">
      <c r="A72" s="11"/>
      <c r="B72" s="7"/>
      <c r="C72" s="5"/>
      <c r="D72" s="3"/>
      <c r="E72" s="3"/>
      <c r="F72" s="3"/>
      <c r="G72" s="2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9"/>
    </row>
    <row r="73" spans="1:20" x14ac:dyDescent="0.3">
      <c r="A73" s="11"/>
      <c r="B73" s="7"/>
      <c r="C73" s="5"/>
      <c r="D73" s="3"/>
      <c r="E73" s="3"/>
      <c r="F73" s="3"/>
      <c r="G73" s="2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9"/>
    </row>
    <row r="74" spans="1:20" x14ac:dyDescent="0.3">
      <c r="A74" s="11"/>
      <c r="B74" s="7"/>
      <c r="C74" s="5"/>
      <c r="D74" s="3"/>
      <c r="E74" s="3"/>
      <c r="F74" s="3"/>
      <c r="G74" s="2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9"/>
    </row>
    <row r="75" spans="1:20" x14ac:dyDescent="0.3">
      <c r="A75" s="11"/>
      <c r="B75" s="7"/>
      <c r="C75" s="5"/>
      <c r="D75" s="3"/>
      <c r="E75" s="3"/>
      <c r="F75" s="3"/>
      <c r="G75" s="2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9"/>
    </row>
    <row r="76" spans="1:20" x14ac:dyDescent="0.3">
      <c r="A76" s="11"/>
      <c r="B76" s="7"/>
      <c r="C76" s="5"/>
      <c r="D76" s="3"/>
      <c r="E76" s="3"/>
      <c r="F76" s="3"/>
      <c r="G76" s="2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9"/>
    </row>
    <row r="77" spans="1:20" x14ac:dyDescent="0.3">
      <c r="A77" s="11"/>
      <c r="B77" s="7"/>
      <c r="C77" s="5"/>
      <c r="D77" s="3"/>
      <c r="E77" s="3"/>
      <c r="F77" s="3"/>
      <c r="G77" s="2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9"/>
    </row>
    <row r="78" spans="1:20" x14ac:dyDescent="0.3">
      <c r="A78" s="11"/>
      <c r="B78" s="7"/>
      <c r="C78" s="5"/>
      <c r="D78" s="3"/>
      <c r="E78" s="3"/>
      <c r="F78" s="3"/>
      <c r="G78" s="2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9"/>
    </row>
    <row r="79" spans="1:20" x14ac:dyDescent="0.3">
      <c r="A79" s="11"/>
      <c r="B79" s="7"/>
      <c r="C79" s="5"/>
      <c r="D79" s="3"/>
      <c r="E79" s="3"/>
      <c r="F79" s="3"/>
      <c r="G79" s="2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9"/>
    </row>
    <row r="80" spans="1:20" x14ac:dyDescent="0.3">
      <c r="A80" s="11"/>
      <c r="B80" s="7"/>
      <c r="C80" s="5"/>
      <c r="D80" s="3"/>
      <c r="E80" s="3"/>
      <c r="F80" s="3"/>
      <c r="G80" s="2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9"/>
    </row>
    <row r="81" spans="1:20" x14ac:dyDescent="0.3">
      <c r="A81" s="11"/>
      <c r="B81" s="7"/>
      <c r="C81" s="5"/>
      <c r="D81" s="3"/>
      <c r="E81" s="3"/>
      <c r="F81" s="3"/>
      <c r="G81" s="2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9"/>
    </row>
    <row r="82" spans="1:20" x14ac:dyDescent="0.3">
      <c r="A82" s="11"/>
      <c r="B82" s="7"/>
      <c r="C82" s="5"/>
      <c r="D82" s="3"/>
      <c r="E82" s="3"/>
      <c r="F82" s="3"/>
      <c r="G82" s="2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9"/>
    </row>
    <row r="83" spans="1:20" x14ac:dyDescent="0.3">
      <c r="A83" s="11"/>
      <c r="B83" s="7"/>
      <c r="C83" s="5"/>
      <c r="D83" s="3"/>
      <c r="E83" s="3"/>
      <c r="F83" s="3"/>
      <c r="G83" s="2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9"/>
    </row>
    <row r="84" spans="1:20" x14ac:dyDescent="0.3">
      <c r="A84" s="11"/>
      <c r="B84" s="7"/>
      <c r="C84" s="5"/>
      <c r="D84" s="3"/>
      <c r="E84" s="3"/>
      <c r="F84" s="3"/>
      <c r="G84" s="2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9"/>
    </row>
    <row r="85" spans="1:20" x14ac:dyDescent="0.3">
      <c r="A85" s="11"/>
      <c r="B85" s="7"/>
      <c r="C85" s="5"/>
      <c r="D85" s="3"/>
      <c r="E85" s="3"/>
      <c r="F85" s="3"/>
      <c r="G85" s="2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9"/>
    </row>
    <row r="86" spans="1:20" x14ac:dyDescent="0.3">
      <c r="A86" s="11"/>
      <c r="B86" s="7"/>
      <c r="C86" s="5"/>
      <c r="D86" s="3"/>
      <c r="E86" s="3"/>
      <c r="F86" s="3"/>
      <c r="G86" s="2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9"/>
    </row>
    <row r="87" spans="1:20" x14ac:dyDescent="0.3">
      <c r="A87" s="11"/>
      <c r="B87" s="7"/>
      <c r="C87" s="5"/>
      <c r="D87" s="3"/>
      <c r="E87" s="3"/>
      <c r="F87" s="3"/>
      <c r="G87" s="2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9"/>
    </row>
    <row r="88" spans="1:20" x14ac:dyDescent="0.3">
      <c r="A88" s="11"/>
      <c r="B88" s="7"/>
      <c r="C88" s="5"/>
      <c r="D88" s="3"/>
      <c r="E88" s="3"/>
      <c r="F88" s="3"/>
      <c r="G88" s="2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9"/>
    </row>
    <row r="89" spans="1:20" x14ac:dyDescent="0.3">
      <c r="A89" s="11"/>
      <c r="B89" s="7"/>
      <c r="C89" s="5"/>
      <c r="D89" s="3"/>
      <c r="E89" s="3"/>
      <c r="F89" s="3"/>
      <c r="G89" s="2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9"/>
    </row>
    <row r="90" spans="1:20" x14ac:dyDescent="0.3">
      <c r="A90" s="11"/>
      <c r="B90" s="7"/>
      <c r="C90" s="5"/>
      <c r="D90" s="3"/>
      <c r="E90" s="3"/>
      <c r="F90" s="3"/>
      <c r="G90" s="2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9"/>
    </row>
    <row r="91" spans="1:20" x14ac:dyDescent="0.3">
      <c r="A91" s="11"/>
      <c r="B91" s="7"/>
      <c r="C91" s="5"/>
      <c r="D91" s="3"/>
      <c r="E91" s="3"/>
      <c r="F91" s="3"/>
      <c r="G91" s="2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9"/>
    </row>
    <row r="92" spans="1:20" x14ac:dyDescent="0.3">
      <c r="A92" s="11"/>
      <c r="B92" s="7"/>
      <c r="C92" s="5"/>
      <c r="D92" s="3"/>
      <c r="E92" s="3"/>
      <c r="F92" s="3"/>
      <c r="G92" s="2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9"/>
    </row>
    <row r="93" spans="1:20" x14ac:dyDescent="0.3">
      <c r="A93" s="11"/>
      <c r="B93" s="7"/>
      <c r="C93" s="5"/>
      <c r="D93" s="3"/>
      <c r="E93" s="3"/>
      <c r="F93" s="3"/>
      <c r="G93" s="2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9"/>
    </row>
    <row r="94" spans="1:20" x14ac:dyDescent="0.3">
      <c r="A94" s="11"/>
      <c r="B94" s="7"/>
      <c r="C94" s="5"/>
      <c r="D94" s="3"/>
      <c r="E94" s="3"/>
      <c r="F94" s="3"/>
      <c r="G94" s="2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9"/>
    </row>
    <row r="95" spans="1:20" x14ac:dyDescent="0.3">
      <c r="A95" s="11"/>
      <c r="B95" s="7"/>
      <c r="C95" s="5"/>
      <c r="D95" s="3"/>
      <c r="E95" s="3"/>
      <c r="F95" s="3"/>
      <c r="G95" s="2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9"/>
    </row>
    <row r="96" spans="1:20" x14ac:dyDescent="0.3">
      <c r="A96" s="11"/>
      <c r="B96" s="7"/>
      <c r="C96" s="5"/>
      <c r="D96" s="3"/>
      <c r="E96" s="3"/>
      <c r="F96" s="3"/>
      <c r="G96" s="2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9"/>
    </row>
    <row r="97" spans="1:20" x14ac:dyDescent="0.3">
      <c r="A97" s="11"/>
      <c r="B97" s="7"/>
      <c r="C97" s="5"/>
      <c r="D97" s="3"/>
      <c r="E97" s="3"/>
      <c r="F97" s="3"/>
      <c r="G97" s="2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9"/>
    </row>
    <row r="98" spans="1:20" x14ac:dyDescent="0.3">
      <c r="A98" s="11"/>
      <c r="B98" s="7"/>
      <c r="C98" s="5"/>
      <c r="D98" s="3"/>
      <c r="E98" s="3"/>
      <c r="F98" s="3"/>
      <c r="G98" s="2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9"/>
    </row>
    <row r="99" spans="1:20" x14ac:dyDescent="0.3">
      <c r="A99" s="11"/>
      <c r="B99" s="7"/>
      <c r="C99" s="5"/>
      <c r="D99" s="3"/>
      <c r="E99" s="3"/>
      <c r="F99" s="3"/>
      <c r="G99" s="2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9"/>
    </row>
    <row r="100" spans="1:20" x14ac:dyDescent="0.3">
      <c r="A100" s="11"/>
      <c r="B100" s="7"/>
      <c r="C100" s="5"/>
      <c r="D100" s="3"/>
      <c r="E100" s="3"/>
      <c r="F100" s="3"/>
      <c r="G100" s="2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9"/>
    </row>
    <row r="101" spans="1:20" x14ac:dyDescent="0.3">
      <c r="A101" s="11"/>
      <c r="B101" s="7"/>
      <c r="C101" s="5"/>
      <c r="D101" s="3"/>
      <c r="E101" s="3"/>
      <c r="F101" s="3"/>
      <c r="G101" s="2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9"/>
    </row>
    <row r="102" spans="1:20" x14ac:dyDescent="0.3">
      <c r="A102" s="11"/>
      <c r="B102" s="7"/>
      <c r="C102" s="5"/>
      <c r="D102" s="3"/>
      <c r="E102" s="3"/>
      <c r="F102" s="3"/>
      <c r="G102" s="2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9"/>
    </row>
    <row r="103" spans="1:20" x14ac:dyDescent="0.3">
      <c r="A103" s="11"/>
      <c r="B103" s="7"/>
      <c r="C103" s="5"/>
      <c r="D103" s="3"/>
      <c r="E103" s="3"/>
      <c r="F103" s="3"/>
      <c r="G103" s="2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9"/>
    </row>
    <row r="104" spans="1:20" x14ac:dyDescent="0.3">
      <c r="A104" s="11"/>
      <c r="B104" s="7"/>
      <c r="C104" s="5"/>
      <c r="D104" s="3"/>
      <c r="E104" s="3"/>
      <c r="F104" s="3"/>
      <c r="G104" s="2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9"/>
    </row>
    <row r="105" spans="1:20" x14ac:dyDescent="0.3">
      <c r="A105" s="11"/>
      <c r="B105" s="7"/>
      <c r="C105" s="5"/>
      <c r="D105" s="3"/>
      <c r="E105" s="3"/>
      <c r="F105" s="3"/>
      <c r="G105" s="2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9"/>
    </row>
    <row r="106" spans="1:20" x14ac:dyDescent="0.3">
      <c r="A106" s="11"/>
      <c r="B106" s="7"/>
      <c r="C106" s="5"/>
      <c r="D106" s="3"/>
      <c r="E106" s="3"/>
      <c r="F106" s="3"/>
      <c r="G106" s="2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9"/>
    </row>
    <row r="107" spans="1:20" x14ac:dyDescent="0.3">
      <c r="A107" s="11"/>
      <c r="B107" s="7"/>
      <c r="C107" s="5"/>
      <c r="D107" s="3"/>
      <c r="E107" s="3"/>
      <c r="F107" s="3"/>
      <c r="G107" s="2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9"/>
    </row>
    <row r="108" spans="1:20" x14ac:dyDescent="0.3">
      <c r="A108" s="11"/>
      <c r="B108" s="7"/>
      <c r="C108" s="5"/>
      <c r="D108" s="3"/>
      <c r="E108" s="3"/>
      <c r="F108" s="3"/>
      <c r="G108" s="2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9"/>
    </row>
    <row r="109" spans="1:20" x14ac:dyDescent="0.3">
      <c r="A109" s="11"/>
      <c r="B109" s="7"/>
      <c r="C109" s="5"/>
      <c r="D109" s="3"/>
      <c r="E109" s="3"/>
      <c r="F109" s="3"/>
      <c r="G109" s="2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9"/>
    </row>
    <row r="110" spans="1:20" x14ac:dyDescent="0.3">
      <c r="A110" s="11"/>
      <c r="B110" s="7"/>
      <c r="C110" s="5"/>
      <c r="D110" s="3"/>
      <c r="E110" s="3"/>
      <c r="F110" s="3"/>
      <c r="G110" s="2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9"/>
    </row>
    <row r="111" spans="1:20" x14ac:dyDescent="0.3">
      <c r="A111" s="11"/>
      <c r="B111" s="7"/>
      <c r="C111" s="5"/>
      <c r="D111" s="3"/>
      <c r="E111" s="3"/>
      <c r="F111" s="3"/>
      <c r="G111" s="2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9"/>
    </row>
    <row r="112" spans="1:20" x14ac:dyDescent="0.3">
      <c r="A112" s="11"/>
      <c r="B112" s="7"/>
      <c r="C112" s="5"/>
      <c r="D112" s="3"/>
      <c r="E112" s="3"/>
      <c r="F112" s="3"/>
      <c r="G112" s="2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9"/>
    </row>
    <row r="113" spans="1:20" x14ac:dyDescent="0.3">
      <c r="A113" s="11"/>
      <c r="B113" s="7"/>
      <c r="C113" s="5"/>
      <c r="D113" s="3"/>
      <c r="E113" s="3"/>
      <c r="F113" s="3"/>
      <c r="G113" s="2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9"/>
    </row>
    <row r="114" spans="1:20" x14ac:dyDescent="0.3">
      <c r="A114" s="11"/>
      <c r="B114" s="7"/>
      <c r="C114" s="5"/>
      <c r="D114" s="3"/>
      <c r="E114" s="3"/>
      <c r="F114" s="3"/>
      <c r="G114" s="2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9"/>
    </row>
    <row r="115" spans="1:20" x14ac:dyDescent="0.3">
      <c r="A115" s="11"/>
      <c r="B115" s="7"/>
      <c r="C115" s="5"/>
      <c r="D115" s="3"/>
      <c r="E115" s="3"/>
      <c r="F115" s="3"/>
      <c r="G115" s="2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9"/>
    </row>
    <row r="116" spans="1:20" x14ac:dyDescent="0.3">
      <c r="A116" s="11"/>
      <c r="B116" s="7"/>
      <c r="C116" s="5"/>
      <c r="D116" s="3"/>
      <c r="E116" s="3"/>
      <c r="F116" s="3"/>
      <c r="G116" s="2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9"/>
    </row>
    <row r="117" spans="1:20" x14ac:dyDescent="0.3">
      <c r="A117" s="11"/>
      <c r="B117" s="7"/>
      <c r="C117" s="5"/>
      <c r="D117" s="3"/>
      <c r="E117" s="3"/>
      <c r="F117" s="3"/>
      <c r="G117" s="2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9"/>
    </row>
    <row r="118" spans="1:20" x14ac:dyDescent="0.3">
      <c r="A118" s="11"/>
      <c r="B118" s="7"/>
      <c r="C118" s="5"/>
      <c r="D118" s="3"/>
      <c r="E118" s="3"/>
      <c r="F118" s="3"/>
      <c r="G118" s="2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9"/>
    </row>
    <row r="119" spans="1:20" x14ac:dyDescent="0.3">
      <c r="A119" s="11"/>
      <c r="B119" s="7"/>
      <c r="C119" s="5"/>
      <c r="D119" s="3"/>
      <c r="E119" s="3"/>
      <c r="F119" s="3"/>
      <c r="G119" s="2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9"/>
    </row>
    <row r="120" spans="1:20" x14ac:dyDescent="0.3">
      <c r="A120" s="11"/>
      <c r="B120" s="7"/>
      <c r="C120" s="5"/>
      <c r="D120" s="3"/>
      <c r="E120" s="3"/>
      <c r="F120" s="3"/>
      <c r="G120" s="2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9"/>
    </row>
    <row r="121" spans="1:20" x14ac:dyDescent="0.3">
      <c r="A121" s="11"/>
      <c r="B121" s="7"/>
      <c r="C121" s="5"/>
      <c r="D121" s="3"/>
      <c r="E121" s="3"/>
      <c r="F121" s="3"/>
      <c r="G121" s="2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9"/>
    </row>
    <row r="122" spans="1:20" x14ac:dyDescent="0.3">
      <c r="A122" s="11"/>
      <c r="B122" s="7"/>
      <c r="C122" s="5"/>
      <c r="D122" s="3"/>
      <c r="E122" s="3"/>
      <c r="F122" s="3"/>
      <c r="G122" s="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9"/>
    </row>
    <row r="123" spans="1:20" x14ac:dyDescent="0.3">
      <c r="A123" s="11"/>
      <c r="B123" s="7"/>
      <c r="C123" s="5"/>
      <c r="D123" s="3"/>
      <c r="E123" s="3"/>
      <c r="F123" s="3"/>
      <c r="G123" s="2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9"/>
    </row>
    <row r="124" spans="1:20" x14ac:dyDescent="0.3">
      <c r="A124" s="11"/>
      <c r="B124" s="7"/>
      <c r="C124" s="5"/>
      <c r="D124" s="3"/>
      <c r="E124" s="3"/>
      <c r="F124" s="3"/>
      <c r="G124" s="2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9"/>
    </row>
    <row r="125" spans="1:20" x14ac:dyDescent="0.3">
      <c r="A125" s="11"/>
      <c r="B125" s="7"/>
      <c r="C125" s="5"/>
      <c r="D125" s="3"/>
      <c r="E125" s="3"/>
      <c r="F125" s="3"/>
      <c r="G125" s="2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9"/>
    </row>
    <row r="126" spans="1:20" x14ac:dyDescent="0.3">
      <c r="A126" s="11"/>
      <c r="B126" s="7"/>
      <c r="C126" s="5"/>
      <c r="D126" s="3"/>
      <c r="E126" s="3"/>
      <c r="F126" s="3"/>
      <c r="G126" s="2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9"/>
    </row>
    <row r="127" spans="1:20" x14ac:dyDescent="0.3">
      <c r="A127" s="11"/>
      <c r="B127" s="7"/>
      <c r="C127" s="5"/>
      <c r="D127" s="3"/>
      <c r="E127" s="3"/>
      <c r="F127" s="3"/>
      <c r="G127" s="2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9"/>
    </row>
    <row r="128" spans="1:20" x14ac:dyDescent="0.3">
      <c r="A128" s="11"/>
      <c r="B128" s="7"/>
      <c r="C128" s="5"/>
      <c r="D128" s="3"/>
      <c r="E128" s="3"/>
      <c r="F128" s="3"/>
      <c r="G128" s="2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9"/>
    </row>
    <row r="129" spans="1:20" x14ac:dyDescent="0.3">
      <c r="A129" s="11"/>
      <c r="B129" s="7"/>
      <c r="C129" s="5"/>
      <c r="D129" s="3"/>
      <c r="E129" s="3"/>
      <c r="F129" s="3"/>
      <c r="G129" s="2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9"/>
    </row>
    <row r="130" spans="1:20" x14ac:dyDescent="0.3">
      <c r="A130" s="11"/>
      <c r="B130" s="7"/>
      <c r="C130" s="5"/>
      <c r="D130" s="3"/>
      <c r="E130" s="3"/>
      <c r="F130" s="3"/>
      <c r="G130" s="2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9"/>
    </row>
    <row r="131" spans="1:20" x14ac:dyDescent="0.3">
      <c r="A131" s="11"/>
      <c r="B131" s="7"/>
      <c r="C131" s="5"/>
      <c r="D131" s="3"/>
      <c r="E131" s="3"/>
      <c r="F131" s="3"/>
      <c r="G131" s="2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9"/>
    </row>
    <row r="132" spans="1:20" x14ac:dyDescent="0.3">
      <c r="A132" s="11"/>
      <c r="B132" s="7"/>
      <c r="C132" s="5"/>
      <c r="D132" s="3"/>
      <c r="E132" s="3"/>
      <c r="F132" s="3"/>
      <c r="G132" s="2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9"/>
    </row>
    <row r="133" spans="1:20" x14ac:dyDescent="0.3">
      <c r="A133" s="11"/>
      <c r="B133" s="7"/>
      <c r="C133" s="5"/>
      <c r="D133" s="3"/>
      <c r="E133" s="3"/>
      <c r="F133" s="3"/>
      <c r="G133" s="2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9"/>
    </row>
    <row r="134" spans="1:20" x14ac:dyDescent="0.3">
      <c r="A134" s="11"/>
      <c r="B134" s="7"/>
      <c r="C134" s="5"/>
      <c r="D134" s="3"/>
      <c r="E134" s="3"/>
      <c r="F134" s="3"/>
      <c r="G134" s="2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9"/>
    </row>
    <row r="135" spans="1:20" x14ac:dyDescent="0.3">
      <c r="A135" s="11"/>
      <c r="B135" s="7"/>
      <c r="C135" s="5"/>
      <c r="D135" s="3"/>
      <c r="E135" s="3"/>
      <c r="F135" s="3"/>
      <c r="G135" s="2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9"/>
    </row>
    <row r="136" spans="1:20" x14ac:dyDescent="0.3">
      <c r="A136" s="11"/>
      <c r="B136" s="7"/>
      <c r="C136" s="5"/>
      <c r="D136" s="3"/>
      <c r="E136" s="3"/>
      <c r="F136" s="3"/>
      <c r="G136" s="2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9"/>
    </row>
    <row r="137" spans="1:20" x14ac:dyDescent="0.3">
      <c r="A137" s="11"/>
      <c r="B137" s="7"/>
      <c r="C137" s="5"/>
      <c r="D137" s="3"/>
      <c r="E137" s="3"/>
      <c r="F137" s="3"/>
      <c r="G137" s="2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9"/>
    </row>
    <row r="138" spans="1:20" x14ac:dyDescent="0.3">
      <c r="A138" s="11"/>
      <c r="B138" s="7"/>
      <c r="C138" s="5"/>
      <c r="D138" s="3"/>
      <c r="E138" s="3"/>
      <c r="F138" s="3"/>
      <c r="G138" s="2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9"/>
    </row>
    <row r="139" spans="1:20" x14ac:dyDescent="0.3">
      <c r="A139" s="11"/>
      <c r="B139" s="7"/>
      <c r="C139" s="5"/>
      <c r="D139" s="3"/>
      <c r="E139" s="3"/>
      <c r="F139" s="3"/>
      <c r="G139" s="2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9"/>
    </row>
    <row r="140" spans="1:20" x14ac:dyDescent="0.3">
      <c r="A140" s="11"/>
      <c r="B140" s="7"/>
      <c r="C140" s="5"/>
      <c r="D140" s="3"/>
      <c r="E140" s="3"/>
      <c r="F140" s="3"/>
      <c r="G140" s="2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9"/>
    </row>
    <row r="141" spans="1:20" x14ac:dyDescent="0.3">
      <c r="A141" s="11"/>
      <c r="B141" s="7"/>
      <c r="C141" s="5"/>
      <c r="D141" s="3"/>
      <c r="E141" s="3"/>
      <c r="F141" s="3"/>
      <c r="G141" s="2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9"/>
    </row>
    <row r="142" spans="1:20" x14ac:dyDescent="0.3">
      <c r="A142" s="11"/>
      <c r="B142" s="7"/>
      <c r="C142" s="5"/>
      <c r="D142" s="3"/>
      <c r="E142" s="3"/>
      <c r="F142" s="3"/>
      <c r="G142" s="2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9"/>
    </row>
    <row r="143" spans="1:20" x14ac:dyDescent="0.3">
      <c r="A143" s="11"/>
      <c r="B143" s="7"/>
      <c r="C143" s="5"/>
      <c r="D143" s="3"/>
      <c r="E143" s="3"/>
      <c r="F143" s="3"/>
      <c r="G143" s="2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9"/>
    </row>
    <row r="144" spans="1:20" x14ac:dyDescent="0.3">
      <c r="A144" s="11"/>
      <c r="B144" s="7"/>
      <c r="C144" s="5"/>
      <c r="D144" s="3"/>
      <c r="E144" s="3"/>
      <c r="F144" s="3"/>
      <c r="G144" s="2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9"/>
    </row>
    <row r="145" spans="1:20" x14ac:dyDescent="0.3">
      <c r="A145" s="11"/>
      <c r="B145" s="7"/>
      <c r="C145" s="5"/>
      <c r="D145" s="3"/>
      <c r="E145" s="3"/>
      <c r="F145" s="3"/>
      <c r="G145" s="2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9"/>
    </row>
    <row r="146" spans="1:20" x14ac:dyDescent="0.3">
      <c r="A146" s="11"/>
      <c r="B146" s="7"/>
      <c r="C146" s="5"/>
      <c r="D146" s="3"/>
      <c r="E146" s="3"/>
      <c r="F146" s="3"/>
      <c r="G146" s="2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9"/>
    </row>
    <row r="147" spans="1:20" x14ac:dyDescent="0.3">
      <c r="A147" s="11"/>
      <c r="B147" s="7"/>
      <c r="C147" s="5"/>
      <c r="D147" s="3"/>
      <c r="E147" s="3"/>
      <c r="F147" s="3"/>
      <c r="G147" s="2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9"/>
    </row>
    <row r="148" spans="1:20" x14ac:dyDescent="0.3">
      <c r="A148" s="11"/>
      <c r="B148" s="7"/>
      <c r="C148" s="5"/>
      <c r="D148" s="3"/>
      <c r="E148" s="3"/>
      <c r="F148" s="3"/>
      <c r="G148" s="2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9"/>
    </row>
    <row r="149" spans="1:20" x14ac:dyDescent="0.3">
      <c r="A149" s="11"/>
      <c r="B149" s="7"/>
      <c r="C149" s="5"/>
      <c r="D149" s="3"/>
      <c r="E149" s="3"/>
      <c r="F149" s="3"/>
      <c r="G149" s="2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9"/>
    </row>
    <row r="150" spans="1:20" x14ac:dyDescent="0.3">
      <c r="A150" s="11"/>
      <c r="B150" s="7"/>
      <c r="C150" s="5"/>
      <c r="D150" s="3"/>
      <c r="E150" s="3"/>
      <c r="F150" s="3"/>
      <c r="G150" s="2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9"/>
    </row>
    <row r="151" spans="1:20" x14ac:dyDescent="0.3">
      <c r="A151" s="11"/>
      <c r="B151" s="7"/>
      <c r="C151" s="5"/>
      <c r="D151" s="3"/>
      <c r="E151" s="3"/>
      <c r="F151" s="3"/>
      <c r="G151" s="2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9"/>
    </row>
    <row r="152" spans="1:20" x14ac:dyDescent="0.3">
      <c r="A152" s="11"/>
      <c r="B152" s="7"/>
      <c r="C152" s="5"/>
      <c r="D152" s="3"/>
      <c r="E152" s="3"/>
      <c r="F152" s="3"/>
      <c r="G152" s="2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9"/>
    </row>
    <row r="153" spans="1:20" x14ac:dyDescent="0.3">
      <c r="A153" s="11"/>
      <c r="B153" s="7"/>
      <c r="C153" s="5"/>
      <c r="D153" s="3"/>
      <c r="E153" s="3"/>
      <c r="F153" s="3"/>
      <c r="G153" s="2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9"/>
    </row>
    <row r="154" spans="1:20" x14ac:dyDescent="0.3">
      <c r="A154" s="11"/>
      <c r="B154" s="7"/>
      <c r="C154" s="5"/>
      <c r="D154" s="3"/>
      <c r="E154" s="3"/>
      <c r="F154" s="3"/>
      <c r="G154" s="2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9"/>
    </row>
    <row r="155" spans="1:20" x14ac:dyDescent="0.3">
      <c r="A155" s="11"/>
      <c r="B155" s="7"/>
      <c r="C155" s="5"/>
      <c r="D155" s="3"/>
      <c r="E155" s="3"/>
      <c r="F155" s="3"/>
      <c r="G155" s="2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9"/>
    </row>
    <row r="156" spans="1:20" x14ac:dyDescent="0.3">
      <c r="A156" s="11"/>
      <c r="B156" s="7"/>
      <c r="C156" s="5"/>
      <c r="D156" s="3"/>
      <c r="E156" s="3"/>
      <c r="F156" s="3"/>
      <c r="G156" s="2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9"/>
    </row>
    <row r="157" spans="1:20" x14ac:dyDescent="0.3">
      <c r="A157" s="11"/>
      <c r="B157" s="7"/>
      <c r="C157" s="5"/>
      <c r="D157" s="3"/>
      <c r="E157" s="3"/>
      <c r="F157" s="3"/>
      <c r="G157" s="2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9"/>
    </row>
    <row r="158" spans="1:20" x14ac:dyDescent="0.3">
      <c r="A158" s="11"/>
      <c r="B158" s="7"/>
      <c r="C158" s="5"/>
      <c r="D158" s="3"/>
      <c r="E158" s="3"/>
      <c r="F158" s="3"/>
      <c r="G158" s="2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9"/>
    </row>
    <row r="159" spans="1:20" x14ac:dyDescent="0.3">
      <c r="A159" s="11"/>
      <c r="B159" s="7"/>
      <c r="C159" s="5"/>
      <c r="D159" s="3"/>
      <c r="E159" s="3"/>
      <c r="F159" s="3"/>
      <c r="G159" s="2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9"/>
    </row>
    <row r="160" spans="1:20" x14ac:dyDescent="0.3">
      <c r="A160" s="11"/>
      <c r="B160" s="7"/>
      <c r="C160" s="5"/>
      <c r="D160" s="3"/>
      <c r="E160" s="3"/>
      <c r="F160" s="3"/>
      <c r="G160" s="2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9"/>
    </row>
    <row r="161" spans="1:20" x14ac:dyDescent="0.3">
      <c r="A161" s="11"/>
      <c r="B161" s="7"/>
      <c r="C161" s="5"/>
      <c r="D161" s="3"/>
      <c r="E161" s="3"/>
      <c r="F161" s="3"/>
      <c r="G161" s="2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9"/>
    </row>
    <row r="162" spans="1:20" x14ac:dyDescent="0.3">
      <c r="A162" s="11"/>
      <c r="B162" s="7"/>
      <c r="C162" s="5"/>
      <c r="D162" s="3"/>
      <c r="E162" s="3"/>
      <c r="F162" s="3"/>
      <c r="G162" s="2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9"/>
    </row>
    <row r="163" spans="1:20" x14ac:dyDescent="0.3">
      <c r="A163" s="11"/>
      <c r="B163" s="7"/>
      <c r="C163" s="5"/>
      <c r="D163" s="3"/>
      <c r="E163" s="3"/>
      <c r="F163" s="3"/>
      <c r="G163" s="2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9"/>
    </row>
    <row r="164" spans="1:20" x14ac:dyDescent="0.3">
      <c r="A164" s="11"/>
      <c r="B164" s="7"/>
      <c r="C164" s="5"/>
      <c r="D164" s="3"/>
      <c r="E164" s="3"/>
      <c r="F164" s="3"/>
      <c r="G164" s="2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9"/>
    </row>
    <row r="165" spans="1:20" x14ac:dyDescent="0.3">
      <c r="A165" s="11"/>
      <c r="B165" s="7"/>
      <c r="C165" s="5"/>
      <c r="D165" s="3"/>
      <c r="E165" s="3"/>
      <c r="F165" s="3"/>
      <c r="G165" s="2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9"/>
    </row>
    <row r="166" spans="1:20" x14ac:dyDescent="0.3">
      <c r="A166" s="11"/>
      <c r="B166" s="7"/>
      <c r="C166" s="5"/>
      <c r="D166" s="3"/>
      <c r="E166" s="3"/>
      <c r="F166" s="3"/>
      <c r="G166" s="2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9"/>
    </row>
    <row r="167" spans="1:20" x14ac:dyDescent="0.3">
      <c r="A167" s="11"/>
      <c r="B167" s="7"/>
      <c r="C167" s="5"/>
      <c r="D167" s="3"/>
      <c r="E167" s="3"/>
      <c r="F167" s="3"/>
      <c r="G167" s="2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9"/>
    </row>
    <row r="168" spans="1:20" x14ac:dyDescent="0.3">
      <c r="A168" s="11"/>
      <c r="B168" s="7"/>
      <c r="C168" s="5"/>
      <c r="D168" s="3"/>
      <c r="E168" s="3"/>
      <c r="F168" s="3"/>
      <c r="G168" s="2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9"/>
    </row>
    <row r="169" spans="1:20" x14ac:dyDescent="0.3">
      <c r="A169" s="11"/>
      <c r="B169" s="7"/>
      <c r="C169" s="5"/>
      <c r="D169" s="3"/>
      <c r="E169" s="3"/>
      <c r="F169" s="3"/>
      <c r="G169" s="2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9"/>
    </row>
    <row r="170" spans="1:20" x14ac:dyDescent="0.3">
      <c r="A170" s="11"/>
      <c r="B170" s="7"/>
      <c r="C170" s="5"/>
      <c r="D170" s="3"/>
      <c r="E170" s="3"/>
      <c r="F170" s="3"/>
      <c r="G170" s="2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9"/>
    </row>
    <row r="171" spans="1:20" x14ac:dyDescent="0.3">
      <c r="A171" s="11"/>
      <c r="B171" s="7"/>
      <c r="C171" s="5"/>
      <c r="D171" s="3"/>
      <c r="E171" s="3"/>
      <c r="F171" s="3"/>
      <c r="G171" s="2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9"/>
    </row>
    <row r="172" spans="1:20" x14ac:dyDescent="0.3">
      <c r="A172" s="11"/>
      <c r="B172" s="7"/>
      <c r="C172" s="5"/>
      <c r="D172" s="3"/>
      <c r="E172" s="3"/>
      <c r="F172" s="3"/>
      <c r="G172" s="2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9"/>
    </row>
    <row r="173" spans="1:20" x14ac:dyDescent="0.3">
      <c r="A173" s="11"/>
      <c r="B173" s="7"/>
      <c r="C173" s="5"/>
      <c r="D173" s="3"/>
      <c r="E173" s="3"/>
      <c r="F173" s="3"/>
      <c r="G173" s="2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9"/>
    </row>
    <row r="174" spans="1:20" x14ac:dyDescent="0.3">
      <c r="A174" s="11"/>
      <c r="B174" s="7"/>
      <c r="C174" s="5"/>
      <c r="D174" s="3"/>
      <c r="E174" s="3"/>
      <c r="F174" s="3"/>
      <c r="G174" s="2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9"/>
    </row>
    <row r="175" spans="1:20" x14ac:dyDescent="0.3">
      <c r="A175" s="11"/>
      <c r="B175" s="7"/>
      <c r="C175" s="5"/>
      <c r="D175" s="3"/>
      <c r="E175" s="3"/>
      <c r="F175" s="3"/>
      <c r="G175" s="2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9"/>
    </row>
    <row r="176" spans="1:20" x14ac:dyDescent="0.3">
      <c r="A176" s="11"/>
      <c r="B176" s="7"/>
      <c r="C176" s="5"/>
      <c r="D176" s="3"/>
      <c r="E176" s="3"/>
      <c r="F176" s="3"/>
      <c r="G176" s="2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9"/>
    </row>
    <row r="177" spans="1:20" x14ac:dyDescent="0.3">
      <c r="A177" s="11"/>
      <c r="B177" s="7"/>
      <c r="C177" s="5"/>
      <c r="D177" s="3"/>
      <c r="E177" s="3"/>
      <c r="F177" s="3"/>
      <c r="G177" s="2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9"/>
    </row>
    <row r="178" spans="1:20" x14ac:dyDescent="0.3">
      <c r="A178" s="11"/>
      <c r="B178" s="7"/>
      <c r="C178" s="5"/>
      <c r="D178" s="3"/>
      <c r="E178" s="3"/>
      <c r="F178" s="3"/>
      <c r="G178" s="2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9"/>
    </row>
    <row r="179" spans="1:20" x14ac:dyDescent="0.3">
      <c r="A179" s="11"/>
      <c r="B179" s="7"/>
      <c r="C179" s="5"/>
      <c r="D179" s="3"/>
      <c r="E179" s="3"/>
      <c r="F179" s="3"/>
      <c r="G179" s="2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9"/>
    </row>
    <row r="180" spans="1:20" x14ac:dyDescent="0.3">
      <c r="A180" s="11"/>
      <c r="B180" s="7"/>
      <c r="C180" s="5"/>
      <c r="D180" s="3"/>
      <c r="E180" s="3"/>
      <c r="F180" s="3"/>
      <c r="G180" s="2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9"/>
    </row>
    <row r="181" spans="1:20" x14ac:dyDescent="0.3">
      <c r="A181" s="11"/>
      <c r="B181" s="7"/>
      <c r="C181" s="5"/>
      <c r="D181" s="3"/>
      <c r="E181" s="3"/>
      <c r="F181" s="3"/>
      <c r="G181" s="2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9"/>
    </row>
    <row r="182" spans="1:20" x14ac:dyDescent="0.3">
      <c r="A182" s="11"/>
      <c r="B182" s="7"/>
      <c r="C182" s="5"/>
      <c r="D182" s="3"/>
      <c r="E182" s="3"/>
      <c r="F182" s="3"/>
      <c r="G182" s="2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9"/>
    </row>
    <row r="183" spans="1:20" x14ac:dyDescent="0.3">
      <c r="A183" s="11"/>
      <c r="B183" s="7"/>
      <c r="C183" s="5"/>
      <c r="D183" s="3"/>
      <c r="E183" s="3"/>
      <c r="F183" s="3"/>
      <c r="G183" s="2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9"/>
    </row>
    <row r="184" spans="1:20" x14ac:dyDescent="0.3">
      <c r="A184" s="11"/>
      <c r="B184" s="7"/>
      <c r="C184" s="5"/>
      <c r="D184" s="3"/>
      <c r="E184" s="3"/>
      <c r="F184" s="3"/>
      <c r="G184" s="2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9"/>
    </row>
    <row r="185" spans="1:20" x14ac:dyDescent="0.3">
      <c r="A185" s="11"/>
      <c r="B185" s="7"/>
      <c r="C185" s="5"/>
      <c r="D185" s="3"/>
      <c r="E185" s="3"/>
      <c r="F185" s="3"/>
      <c r="G185" s="2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9"/>
    </row>
    <row r="186" spans="1:20" x14ac:dyDescent="0.3">
      <c r="A186" s="11"/>
      <c r="B186" s="7"/>
      <c r="C186" s="5"/>
      <c r="D186" s="3"/>
      <c r="E186" s="3"/>
      <c r="F186" s="3"/>
      <c r="G186" s="2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9"/>
    </row>
    <row r="187" spans="1:20" x14ac:dyDescent="0.3">
      <c r="A187" s="11"/>
      <c r="B187" s="7"/>
      <c r="C187" s="5"/>
      <c r="D187" s="3"/>
      <c r="E187" s="3"/>
      <c r="F187" s="3"/>
      <c r="G187" s="2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9"/>
    </row>
    <row r="188" spans="1:20" x14ac:dyDescent="0.3">
      <c r="A188" s="11"/>
      <c r="B188" s="7"/>
      <c r="C188" s="5"/>
      <c r="D188" s="3"/>
      <c r="E188" s="3"/>
      <c r="F188" s="3"/>
      <c r="G188" s="2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9"/>
    </row>
    <row r="189" spans="1:20" x14ac:dyDescent="0.3">
      <c r="A189" s="11"/>
      <c r="B189" s="7"/>
      <c r="C189" s="5"/>
      <c r="D189" s="3"/>
      <c r="E189" s="3"/>
      <c r="F189" s="3"/>
      <c r="G189" s="2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9"/>
    </row>
    <row r="190" spans="1:20" x14ac:dyDescent="0.3">
      <c r="A190" s="11"/>
      <c r="B190" s="7"/>
      <c r="C190" s="5"/>
      <c r="D190" s="3"/>
      <c r="E190" s="3"/>
      <c r="F190" s="3"/>
      <c r="G190" s="2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9"/>
    </row>
    <row r="191" spans="1:20" x14ac:dyDescent="0.3">
      <c r="A191" s="11"/>
      <c r="B191" s="7"/>
      <c r="C191" s="5"/>
      <c r="D191" s="3"/>
      <c r="E191" s="3"/>
      <c r="F191" s="3"/>
      <c r="G191" s="2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9"/>
    </row>
    <row r="192" spans="1:20" x14ac:dyDescent="0.3">
      <c r="A192" s="11"/>
      <c r="B192" s="7"/>
      <c r="C192" s="5"/>
      <c r="D192" s="3"/>
      <c r="E192" s="3"/>
      <c r="F192" s="3"/>
      <c r="G192" s="2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9"/>
    </row>
    <row r="193" spans="1:20" x14ac:dyDescent="0.3">
      <c r="A193" s="11"/>
      <c r="B193" s="7"/>
      <c r="C193" s="5"/>
      <c r="D193" s="3"/>
      <c r="E193" s="3"/>
      <c r="F193" s="3"/>
      <c r="G193" s="2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9"/>
    </row>
    <row r="194" spans="1:20" x14ac:dyDescent="0.3">
      <c r="A194" s="11"/>
      <c r="B194" s="7"/>
      <c r="C194" s="5"/>
      <c r="D194" s="3"/>
      <c r="E194" s="3"/>
      <c r="F194" s="3"/>
      <c r="G194" s="2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9"/>
    </row>
    <row r="195" spans="1:20" x14ac:dyDescent="0.3">
      <c r="A195" s="11"/>
      <c r="B195" s="7"/>
      <c r="C195" s="5"/>
      <c r="D195" s="3"/>
      <c r="E195" s="3"/>
      <c r="F195" s="3"/>
      <c r="G195" s="2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9"/>
    </row>
    <row r="196" spans="1:20" x14ac:dyDescent="0.3">
      <c r="A196" s="11"/>
      <c r="B196" s="7"/>
      <c r="C196" s="5"/>
      <c r="D196" s="3"/>
      <c r="E196" s="3"/>
      <c r="F196" s="3"/>
      <c r="G196" s="2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9"/>
    </row>
    <row r="197" spans="1:20" x14ac:dyDescent="0.3">
      <c r="A197" s="11"/>
      <c r="B197" s="7"/>
      <c r="C197" s="5"/>
      <c r="D197" s="3"/>
      <c r="E197" s="3"/>
      <c r="F197" s="3"/>
      <c r="G197" s="2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9"/>
    </row>
    <row r="198" spans="1:20" x14ac:dyDescent="0.3">
      <c r="A198" s="11"/>
      <c r="B198" s="7"/>
      <c r="C198" s="5"/>
      <c r="D198" s="3"/>
      <c r="E198" s="3"/>
      <c r="F198" s="3"/>
      <c r="G198" s="2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9"/>
    </row>
    <row r="199" spans="1:20" x14ac:dyDescent="0.3">
      <c r="A199" s="11"/>
      <c r="B199" s="7"/>
      <c r="C199" s="5"/>
      <c r="D199" s="3"/>
      <c r="E199" s="3"/>
      <c r="F199" s="3"/>
      <c r="G199" s="2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9"/>
    </row>
    <row r="200" spans="1:20" x14ac:dyDescent="0.3">
      <c r="A200" s="11"/>
      <c r="B200" s="7"/>
      <c r="C200" s="5"/>
      <c r="D200" s="3"/>
      <c r="E200" s="3"/>
      <c r="F200" s="3"/>
      <c r="G200" s="2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9"/>
    </row>
    <row r="201" spans="1:20" x14ac:dyDescent="0.3">
      <c r="A201" s="11"/>
      <c r="B201" s="7"/>
      <c r="C201" s="5"/>
      <c r="D201" s="3"/>
      <c r="E201" s="3"/>
      <c r="F201" s="3"/>
      <c r="G201" s="2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9"/>
    </row>
    <row r="202" spans="1:20" x14ac:dyDescent="0.3">
      <c r="A202" s="11"/>
      <c r="B202" s="7"/>
      <c r="C202" s="5"/>
      <c r="D202" s="3"/>
      <c r="E202" s="3"/>
      <c r="F202" s="3"/>
      <c r="G202" s="2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9"/>
    </row>
    <row r="203" spans="1:20" x14ac:dyDescent="0.3">
      <c r="A203" s="11"/>
      <c r="B203" s="7"/>
      <c r="C203" s="5"/>
      <c r="D203" s="3"/>
      <c r="E203" s="3"/>
      <c r="F203" s="3"/>
      <c r="G203" s="2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9"/>
    </row>
    <row r="204" spans="1:20" x14ac:dyDescent="0.3">
      <c r="A204" s="11"/>
      <c r="B204" s="7"/>
      <c r="C204" s="5"/>
      <c r="D204" s="3"/>
      <c r="E204" s="3"/>
      <c r="F204" s="3"/>
      <c r="G204" s="2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9"/>
    </row>
    <row r="205" spans="1:20" x14ac:dyDescent="0.3">
      <c r="A205" s="11"/>
      <c r="B205" s="7"/>
      <c r="C205" s="5"/>
      <c r="D205" s="3"/>
      <c r="E205" s="3"/>
      <c r="F205" s="3"/>
      <c r="G205" s="2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9"/>
    </row>
    <row r="206" spans="1:20" x14ac:dyDescent="0.3">
      <c r="A206" s="11"/>
      <c r="B206" s="7"/>
      <c r="C206" s="5"/>
      <c r="D206" s="3"/>
      <c r="E206" s="3"/>
      <c r="F206" s="3"/>
      <c r="G206" s="2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9"/>
    </row>
    <row r="207" spans="1:20" x14ac:dyDescent="0.3">
      <c r="A207" s="11"/>
      <c r="B207" s="7"/>
      <c r="C207" s="5"/>
      <c r="D207" s="3"/>
      <c r="E207" s="3"/>
      <c r="F207" s="3"/>
      <c r="G207" s="2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9"/>
    </row>
    <row r="208" spans="1:20" x14ac:dyDescent="0.3">
      <c r="A208" s="11"/>
      <c r="B208" s="7"/>
      <c r="C208" s="5"/>
      <c r="D208" s="3"/>
      <c r="E208" s="3"/>
      <c r="F208" s="3"/>
      <c r="G208" s="2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9"/>
    </row>
    <row r="209" spans="1:20" x14ac:dyDescent="0.3">
      <c r="A209" s="11"/>
      <c r="B209" s="7"/>
      <c r="C209" s="5"/>
      <c r="D209" s="3"/>
      <c r="E209" s="3"/>
      <c r="F209" s="3"/>
      <c r="G209" s="2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9"/>
    </row>
    <row r="210" spans="1:20" x14ac:dyDescent="0.3">
      <c r="A210" s="11"/>
      <c r="B210" s="7"/>
      <c r="C210" s="5"/>
      <c r="D210" s="3"/>
      <c r="E210" s="3"/>
      <c r="F210" s="3"/>
      <c r="G210" s="2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9"/>
    </row>
    <row r="211" spans="1:20" x14ac:dyDescent="0.3">
      <c r="A211" s="11"/>
      <c r="B211" s="7"/>
      <c r="C211" s="5"/>
      <c r="D211" s="3"/>
      <c r="E211" s="3"/>
      <c r="F211" s="3"/>
      <c r="G211" s="2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9"/>
    </row>
    <row r="212" spans="1:20" x14ac:dyDescent="0.3">
      <c r="A212" s="11"/>
      <c r="B212" s="7"/>
      <c r="C212" s="5"/>
      <c r="D212" s="3"/>
      <c r="E212" s="3"/>
      <c r="F212" s="3"/>
      <c r="G212" s="2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9"/>
    </row>
    <row r="213" spans="1:20" x14ac:dyDescent="0.3">
      <c r="A213" s="11"/>
      <c r="B213" s="7"/>
      <c r="C213" s="5"/>
      <c r="D213" s="3"/>
      <c r="E213" s="3"/>
      <c r="F213" s="3"/>
      <c r="G213" s="2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9"/>
    </row>
    <row r="214" spans="1:20" x14ac:dyDescent="0.3">
      <c r="A214" s="11"/>
      <c r="B214" s="7"/>
      <c r="C214" s="5"/>
      <c r="D214" s="3"/>
      <c r="E214" s="3"/>
      <c r="F214" s="3"/>
      <c r="G214" s="2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9"/>
    </row>
    <row r="215" spans="1:20" x14ac:dyDescent="0.3">
      <c r="A215" s="11"/>
      <c r="B215" s="7"/>
      <c r="C215" s="5"/>
      <c r="D215" s="3"/>
      <c r="E215" s="3"/>
      <c r="F215" s="3"/>
      <c r="G215" s="2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9"/>
    </row>
    <row r="216" spans="1:20" x14ac:dyDescent="0.3">
      <c r="A216" s="11"/>
      <c r="B216" s="7"/>
      <c r="C216" s="5"/>
      <c r="D216" s="3"/>
      <c r="E216" s="3"/>
      <c r="F216" s="3"/>
      <c r="G216" s="2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9"/>
    </row>
    <row r="217" spans="1:20" x14ac:dyDescent="0.3">
      <c r="A217" s="11"/>
      <c r="B217" s="7"/>
      <c r="C217" s="5"/>
      <c r="D217" s="3"/>
      <c r="E217" s="3"/>
      <c r="F217" s="3"/>
      <c r="G217" s="2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9"/>
    </row>
    <row r="218" spans="1:20" x14ac:dyDescent="0.3">
      <c r="A218" s="11"/>
      <c r="B218" s="7"/>
      <c r="C218" s="5"/>
      <c r="D218" s="3"/>
      <c r="E218" s="3"/>
      <c r="F218" s="3"/>
      <c r="G218" s="2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9"/>
    </row>
    <row r="219" spans="1:20" x14ac:dyDescent="0.3">
      <c r="A219" s="11"/>
      <c r="B219" s="7"/>
      <c r="C219" s="5"/>
      <c r="D219" s="3"/>
      <c r="E219" s="3"/>
      <c r="F219" s="3"/>
      <c r="G219" s="2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9"/>
    </row>
    <row r="220" spans="1:20" x14ac:dyDescent="0.3">
      <c r="A220" s="11"/>
      <c r="B220" s="7"/>
      <c r="C220" s="5"/>
      <c r="D220" s="3"/>
      <c r="E220" s="3"/>
      <c r="F220" s="3"/>
      <c r="G220" s="2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9"/>
    </row>
    <row r="221" spans="1:20" x14ac:dyDescent="0.3">
      <c r="A221" s="11"/>
      <c r="B221" s="7"/>
      <c r="C221" s="5"/>
      <c r="D221" s="3"/>
      <c r="E221" s="3"/>
      <c r="F221" s="3"/>
      <c r="G221" s="2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9"/>
    </row>
    <row r="222" spans="1:20" x14ac:dyDescent="0.3">
      <c r="A222" s="11"/>
      <c r="B222" s="7"/>
      <c r="C222" s="5"/>
      <c r="D222" s="3"/>
      <c r="E222" s="3"/>
      <c r="F222" s="3"/>
      <c r="G222" s="2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9"/>
    </row>
    <row r="223" spans="1:20" x14ac:dyDescent="0.3">
      <c r="A223" s="11"/>
      <c r="B223" s="7"/>
      <c r="C223" s="5"/>
      <c r="D223" s="3"/>
      <c r="E223" s="3"/>
      <c r="F223" s="3"/>
      <c r="G223" s="2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9"/>
    </row>
  </sheetData>
  <mergeCells count="16">
    <mergeCell ref="U9:U29"/>
    <mergeCell ref="B2:U2"/>
    <mergeCell ref="A4:A5"/>
    <mergeCell ref="B4:B5"/>
    <mergeCell ref="C4:C5"/>
    <mergeCell ref="E4:F4"/>
    <mergeCell ref="G4:G5"/>
    <mergeCell ref="H4:L4"/>
    <mergeCell ref="M4:M5"/>
    <mergeCell ref="N4:O4"/>
    <mergeCell ref="P4:P5"/>
    <mergeCell ref="Q4:R4"/>
    <mergeCell ref="S4:S5"/>
    <mergeCell ref="T4:T5"/>
    <mergeCell ref="U4:U5"/>
    <mergeCell ref="B7:T7"/>
  </mergeCells>
  <printOptions gridLines="1"/>
  <pageMargins left="0.25" right="0.25" top="0.75" bottom="0.75" header="0.3" footer="0.3"/>
  <pageSetup paperSize="9" scale="46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01.01.2023</vt:lpstr>
      <vt:lpstr>'на 01.01.2023'!Заголовки_для_печати</vt:lpstr>
      <vt:lpstr>'на 01.01.2023'!Область_печати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User</cp:lastModifiedBy>
  <cp:lastPrinted>2019-11-15T09:47:39Z</cp:lastPrinted>
  <dcterms:created xsi:type="dcterms:W3CDTF">2017-10-12T11:07:36Z</dcterms:created>
  <dcterms:modified xsi:type="dcterms:W3CDTF">2023-05-15T07:15:47Z</dcterms:modified>
</cp:coreProperties>
</file>