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а 01.01.2023\"/>
    </mc:Choice>
  </mc:AlternateContent>
  <bookViews>
    <workbookView xWindow="0" yWindow="0" windowWidth="28800" windowHeight="12435"/>
  </bookViews>
  <sheets>
    <sheet name="01.01.2023   (2)" sheetId="17" r:id="rId1"/>
  </sheets>
  <definedNames>
    <definedName name="_xlnm.Print_Titles" localSheetId="0">'01.01.2023   (2)'!$5:$5</definedName>
    <definedName name="_xlnm.Print_Area" localSheetId="0">'01.01.2023   (2)'!$B$2:$B$11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7" l="1"/>
  <c r="D11" i="17"/>
  <c r="E10" i="17"/>
  <c r="C10" i="17" s="1"/>
  <c r="E9" i="17"/>
  <c r="D9" i="17"/>
  <c r="C8" i="17"/>
  <c r="E7" i="17"/>
  <c r="D7" i="17"/>
  <c r="C7" i="17" s="1"/>
  <c r="C9" i="17" l="1"/>
  <c r="D6" i="17"/>
  <c r="C11" i="17"/>
  <c r="E6" i="17"/>
  <c r="C6" i="17" l="1"/>
</calcChain>
</file>

<file path=xl/sharedStrings.xml><?xml version="1.0" encoding="utf-8"?>
<sst xmlns="http://schemas.openxmlformats.org/spreadsheetml/2006/main" count="33" uniqueCount="29">
  <si>
    <t>Всего</t>
  </si>
  <si>
    <t>ФБ</t>
  </si>
  <si>
    <t>РБ</t>
  </si>
  <si>
    <t>Плановые мероприятия/достижение</t>
  </si>
  <si>
    <t>Фактический результат выполнения мероприятий (в отчетном периоде и нарастающим итогом с начала года)</t>
  </si>
  <si>
    <t>Сроки исполнения</t>
  </si>
  <si>
    <t>Ответственный</t>
  </si>
  <si>
    <t xml:space="preserve">Наименование госпрограммы </t>
  </si>
  <si>
    <t>отдел ЖКХ</t>
  </si>
  <si>
    <t>СВОД комплексный план по реализации мероприятий государственной программы</t>
  </si>
  <si>
    <t>1. Республиканская адресная программа по переселению граждан из аварийного жилищного фонда в Республике Тыва на 2013-2020 годы</t>
  </si>
  <si>
    <t>Городской округ "Город Кызыл Республики Тыва", с.Хову-Аксы Чеди-Хольского кожууна, этап 2018 года</t>
  </si>
  <si>
    <t>Монгуш Р.А.</t>
  </si>
  <si>
    <t>Городской округ "Город Кызыл Республики Тыва", г. Чадан Дузн-Хемчикского коджууна,  этап 2013 года</t>
  </si>
  <si>
    <t>Городской округ "Город Кызыл Республики Тыва", г. Чадан Дузн-Хемчикского коджууна,  этап 2014 года</t>
  </si>
  <si>
    <t>Городской округ "Город Кызыл Республики Тыва", пгт. Каа-Хем Кызылского кожууна, этап 2015 года</t>
  </si>
  <si>
    <t>Городской округ "Город Кызыл Республики Тыва", г. Туран Пий-Хемского кожууна,  этап 2016 года</t>
  </si>
  <si>
    <t>30.12.2022</t>
  </si>
  <si>
    <t>по состоянию на 01.01.2023г.</t>
  </si>
  <si>
    <t xml:space="preserve">*По этапу 2013 года  программы переселения граждан  на 01.01.2023  расселено 20 570,8 кв.м. аварийного жилья, 553 помещений  или 1 362 чел., в том числе за 2022 год расселено 4 910,2 кв. м, 122 помещений или 289 человек.  </t>
  </si>
  <si>
    <t xml:space="preserve">По этапу 2013 года расселение 4 910,2 кв.м. или 289  чел. </t>
  </si>
  <si>
    <t xml:space="preserve">По этапу 2014 года расселение 776,5 кв.м. или 41 чел. </t>
  </si>
  <si>
    <t xml:space="preserve">*По этапу 2014 года  программы переселения граждан  на 01.01.2023 г. расселено  13 819,0 кв.м. аварийного жилья, 388 помещений или 1 142 чел., в том числе за 2022 год расселено 776,5  кв. м, 20 помещений или 41 человек. </t>
  </si>
  <si>
    <t xml:space="preserve">* По этапу 2015 года  программы переселения граждан  на 01.01.2023 г. расселено 14 491,59 кв.м. аварийного жилья, 373 семей  или 1 007 чел., в том числе за 2022 год расселено 2 322,4 кв. м, 55 помещений или 91 человек. </t>
  </si>
  <si>
    <t xml:space="preserve">По этапу 2015 года расселение                    2 322,4 кв.м. или 91 чел. </t>
  </si>
  <si>
    <t xml:space="preserve">* По этапу 2016 года  программы переселения граждан  на 01.01.2023 г. расселено 18 839,80 кв.м. аварийного жилья, 533 помещений  или 1 533 чел., в том числе за 2022 год расселено 1 927,9 кв. м, 53 помещений или 131 человек.  </t>
  </si>
  <si>
    <t xml:space="preserve">По этапу 2016 года расселение  1 929,9 кв.м. или 131 чел. </t>
  </si>
  <si>
    <t xml:space="preserve">* По этапу 2018 года  программы переселения граждан  на 01.01.2023 г.  расселено 14 534,1 кв.м. аварийного жилья, 367 помещений или  1 327 чел., в том числе за 2022 год расселено 5 120,60 кв. м, 141 помещений или 459 человек. </t>
  </si>
  <si>
    <t xml:space="preserve">По этапу 2018 года расселение 5 120,6 кв.м. или 459 чел.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</si>
</sst>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.00000"/>
    <numFmt numFmtId="166" formatCode="#,##0.000000"/>
    <numFmt numFmtId="167" formatCode="#,##0.0"/>
    <numFmt numFmtId="168" formatCode="#,##0.0000000"/>
  </numFmts>
  <fonts count="8" x14ac:knownFonts="1">
    <font>
      <sz val="10"/>
      <name val="Arial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46">
    <xf numFmtId="0" fontId="0" fillId="0" borderId="0" xfId="0"/>
    <xf numFmtId="164" fontId="2" fillId="2" borderId="0" xfId="1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 wrapText="1"/>
    </xf>
    <xf numFmtId="166" fontId="5" fillId="4" borderId="5" xfId="0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7" fontId="3" fillId="3" borderId="2" xfId="1" applyNumberFormat="1" applyFont="1" applyFill="1" applyBorder="1" applyAlignment="1">
      <alignment horizontal="center" vertical="center" wrapText="1"/>
    </xf>
    <xf numFmtId="167" fontId="3" fillId="3" borderId="7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8" fontId="3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left" vertical="center"/>
    </xf>
  </cellXfs>
  <cellStyles count="4">
    <cellStyle name="Обычный" xfId="0" builtinId="0"/>
    <cellStyle name="Обычный 2" xfId="2"/>
    <cellStyle name="Обычный 5" xfId="3"/>
    <cellStyle name="Обычный_Инвестиц.программа на 2005г. для Минфина по новой структ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Q18"/>
  <sheetViews>
    <sheetView tabSelected="1" topLeftCell="A3" zoomScale="50" zoomScaleNormal="50" zoomScaleSheetLayoutView="100" workbookViewId="0">
      <pane xSplit="5" ySplit="3" topLeftCell="F6" activePane="bottomRight" state="frozen"/>
      <selection activeCell="A3" sqref="A3"/>
      <selection pane="topRight" activeCell="N3" sqref="N3"/>
      <selection pane="bottomLeft" activeCell="A7" sqref="A7"/>
      <selection pane="bottomRight" activeCell="E15" sqref="E15"/>
    </sheetView>
  </sheetViews>
  <sheetFormatPr defaultColWidth="9.140625" defaultRowHeight="23.25" x14ac:dyDescent="0.2"/>
  <cols>
    <col min="1" max="1" width="6.140625" style="9" customWidth="1"/>
    <col min="2" max="2" width="86" style="9" customWidth="1"/>
    <col min="3" max="3" width="27.5703125" style="9" customWidth="1"/>
    <col min="4" max="4" width="25.85546875" style="10" customWidth="1"/>
    <col min="5" max="5" width="25" style="9" customWidth="1"/>
    <col min="6" max="6" width="57" style="9" customWidth="1"/>
    <col min="7" max="7" width="94.28515625" style="9" customWidth="1"/>
    <col min="8" max="8" width="30.5703125" style="9" customWidth="1"/>
    <col min="9" max="9" width="23.5703125" style="9" customWidth="1"/>
    <col min="10" max="16384" width="9.140625" style="9"/>
  </cols>
  <sheetData>
    <row r="1" spans="1:43" s="3" customFormat="1" ht="19.5" customHeight="1" x14ac:dyDescent="0.2">
      <c r="B1" s="1"/>
      <c r="C1" s="1"/>
      <c r="D1" s="2"/>
    </row>
    <row r="2" spans="1:43" s="3" customFormat="1" ht="20.45" customHeight="1" x14ac:dyDescent="0.2">
      <c r="B2" s="1"/>
      <c r="C2" s="1"/>
      <c r="D2" s="2"/>
    </row>
    <row r="3" spans="1:43" s="3" customFormat="1" ht="77.25" customHeight="1" x14ac:dyDescent="0.2">
      <c r="B3" s="40" t="s">
        <v>9</v>
      </c>
      <c r="C3" s="40"/>
      <c r="D3" s="40"/>
      <c r="E3" s="40"/>
      <c r="F3" s="40"/>
      <c r="G3" s="40"/>
    </row>
    <row r="4" spans="1:43" s="5" customFormat="1" ht="29.25" customHeight="1" x14ac:dyDescent="0.2">
      <c r="B4" s="4"/>
      <c r="C4" s="4"/>
      <c r="D4" s="4"/>
      <c r="E4" s="41" t="s">
        <v>18</v>
      </c>
      <c r="F4" s="4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84" customHeight="1" x14ac:dyDescent="0.2">
      <c r="B5" s="15" t="s">
        <v>7</v>
      </c>
      <c r="C5" s="15" t="s">
        <v>0</v>
      </c>
      <c r="D5" s="6" t="s">
        <v>1</v>
      </c>
      <c r="E5" s="7" t="s">
        <v>2</v>
      </c>
      <c r="F5" s="8" t="s">
        <v>3</v>
      </c>
      <c r="G5" s="7" t="s">
        <v>4</v>
      </c>
      <c r="H5" s="16" t="s">
        <v>5</v>
      </c>
      <c r="I5" s="16" t="s">
        <v>6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06.5" customHeight="1" x14ac:dyDescent="0.2">
      <c r="A6" s="11"/>
      <c r="B6" s="17" t="s">
        <v>10</v>
      </c>
      <c r="C6" s="27">
        <f>C7+C8+C9+C10+C11</f>
        <v>278844.64623000001</v>
      </c>
      <c r="D6" s="28">
        <f t="shared" ref="D6:E6" si="0">D7+D8+D9+D10+D11</f>
        <v>161544.48478</v>
      </c>
      <c r="E6" s="27">
        <f t="shared" si="0"/>
        <v>117300.16145000001</v>
      </c>
      <c r="F6" s="14"/>
      <c r="G6" s="13"/>
      <c r="H6" s="12"/>
      <c r="I6" s="18" t="s">
        <v>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145.5" customHeight="1" x14ac:dyDescent="0.2">
      <c r="A7" s="26">
        <v>1</v>
      </c>
      <c r="B7" s="19" t="s">
        <v>13</v>
      </c>
      <c r="C7" s="29">
        <f>D7+E7</f>
        <v>184924.14684999999</v>
      </c>
      <c r="D7" s="30">
        <f>61789.72317+21148.54821+10494.98702</f>
        <v>93433.258399999992</v>
      </c>
      <c r="E7" s="31">
        <f>60575.43545+30915.453</f>
        <v>91490.888449999999</v>
      </c>
      <c r="F7" s="20" t="s">
        <v>20</v>
      </c>
      <c r="G7" s="25" t="s">
        <v>19</v>
      </c>
      <c r="H7" s="21" t="s">
        <v>17</v>
      </c>
      <c r="I7" s="42" t="s">
        <v>12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123" customHeight="1" x14ac:dyDescent="0.2">
      <c r="A8" s="26">
        <v>2</v>
      </c>
      <c r="B8" s="19" t="s">
        <v>14</v>
      </c>
      <c r="C8" s="32">
        <f t="shared" ref="C8:C11" si="1">D8+E8</f>
        <v>0</v>
      </c>
      <c r="D8" s="33">
        <v>0</v>
      </c>
      <c r="E8" s="34">
        <v>0</v>
      </c>
      <c r="F8" s="20" t="s">
        <v>21</v>
      </c>
      <c r="G8" s="25" t="s">
        <v>22</v>
      </c>
      <c r="H8" s="21" t="s">
        <v>17</v>
      </c>
      <c r="I8" s="43"/>
      <c r="J8" s="3"/>
      <c r="K8" s="3"/>
      <c r="L8" s="3"/>
      <c r="M8" s="3"/>
      <c r="N8" s="3"/>
      <c r="O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135" customHeight="1" x14ac:dyDescent="0.2">
      <c r="A9" s="26">
        <v>3</v>
      </c>
      <c r="B9" s="19" t="s">
        <v>15</v>
      </c>
      <c r="C9" s="29">
        <f t="shared" si="1"/>
        <v>48891.008989999995</v>
      </c>
      <c r="D9" s="30">
        <f>22206.93999+12805.344</f>
        <v>35012.283989999996</v>
      </c>
      <c r="E9" s="31">
        <f>13878.725</f>
        <v>13878.725</v>
      </c>
      <c r="F9" s="20" t="s">
        <v>24</v>
      </c>
      <c r="G9" s="25" t="s">
        <v>23</v>
      </c>
      <c r="H9" s="21" t="s">
        <v>17</v>
      </c>
      <c r="I9" s="4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33.5" customHeight="1" x14ac:dyDescent="0.2">
      <c r="A10" s="26">
        <v>4</v>
      </c>
      <c r="B10" s="22" t="s">
        <v>16</v>
      </c>
      <c r="C10" s="35">
        <f t="shared" si="1"/>
        <v>2532.49773</v>
      </c>
      <c r="D10" s="36">
        <v>1852.7157299999999</v>
      </c>
      <c r="E10" s="37">
        <f>679.782</f>
        <v>679.78200000000004</v>
      </c>
      <c r="F10" s="23" t="s">
        <v>26</v>
      </c>
      <c r="G10" s="25" t="s">
        <v>25</v>
      </c>
      <c r="H10" s="21" t="s">
        <v>17</v>
      </c>
      <c r="I10" s="4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29" customHeight="1" x14ac:dyDescent="0.2">
      <c r="A11" s="26">
        <v>5</v>
      </c>
      <c r="B11" s="24" t="s">
        <v>11</v>
      </c>
      <c r="C11" s="29">
        <f t="shared" si="1"/>
        <v>42496.992660000004</v>
      </c>
      <c r="D11" s="31">
        <f>20981.565+10264.66166</f>
        <v>31246.22666</v>
      </c>
      <c r="E11" s="31">
        <f>11250.766</f>
        <v>11250.766</v>
      </c>
      <c r="F11" s="21" t="s">
        <v>28</v>
      </c>
      <c r="G11" s="25" t="s">
        <v>27</v>
      </c>
      <c r="H11" s="21" t="s">
        <v>17</v>
      </c>
      <c r="I11" s="44"/>
      <c r="J11" s="3"/>
      <c r="K11" s="3"/>
      <c r="L11" s="3"/>
      <c r="M11" s="3"/>
      <c r="N11" s="3"/>
      <c r="O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3" spans="1:43" ht="47.25" customHeight="1" x14ac:dyDescent="0.2"/>
    <row r="14" spans="1:43" x14ac:dyDescent="0.2">
      <c r="A14" s="45"/>
      <c r="B14" s="45"/>
      <c r="C14" s="45"/>
      <c r="D14" s="45"/>
      <c r="E14" s="45"/>
      <c r="F14" s="45"/>
      <c r="G14" s="45"/>
      <c r="H14" s="45"/>
      <c r="I14" s="45"/>
    </row>
    <row r="16" spans="1:43" x14ac:dyDescent="0.2">
      <c r="G16" s="38"/>
    </row>
    <row r="17" spans="7:7" x14ac:dyDescent="0.2">
      <c r="G17" s="39"/>
    </row>
    <row r="18" spans="7:7" x14ac:dyDescent="0.2">
      <c r="G18" s="39"/>
    </row>
  </sheetData>
  <mergeCells count="4">
    <mergeCell ref="B3:G3"/>
    <mergeCell ref="E4:F4"/>
    <mergeCell ref="I7:I11"/>
    <mergeCell ref="A14:I14"/>
  </mergeCells>
  <pageMargins left="0.7" right="0.7" top="0.75" bottom="0.75" header="0.3" footer="0.3"/>
  <pageSetup paperSize="9" fitToHeight="0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01.01.2023   (2)</vt:lpstr>
      <vt:lpstr>'01.01.2023   (2)'!Заголовки_для_печати</vt:lpstr>
      <vt:lpstr>'01.01.2023   (2)'!Область_печати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яя</dc:creator>
  <cp:lastModifiedBy>User</cp:lastModifiedBy>
  <cp:lastPrinted>2021-04-07T06:04:26Z</cp:lastPrinted>
  <dcterms:created xsi:type="dcterms:W3CDTF">2019-03-11T07:57:54Z</dcterms:created>
  <dcterms:modified xsi:type="dcterms:W3CDTF">2023-05-15T07:15:26Z</dcterms:modified>
</cp:coreProperties>
</file>