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37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F6" i="1" l="1"/>
  <c r="D6" i="1"/>
  <c r="C6" i="1"/>
  <c r="C4" i="1" s="1"/>
  <c r="D4" i="1"/>
  <c r="B7" i="1"/>
  <c r="B8" i="1"/>
  <c r="B9" i="1"/>
  <c r="B4" i="1" l="1"/>
  <c r="B6" i="1"/>
  <c r="B12" i="1"/>
  <c r="D12" i="1"/>
  <c r="B5" i="1" l="1"/>
  <c r="F4" i="1" l="1"/>
  <c r="F3" i="1" s="1"/>
  <c r="C3" i="1"/>
  <c r="D3" i="1" l="1"/>
  <c r="B3" i="1" s="1"/>
</calcChain>
</file>

<file path=xl/sharedStrings.xml><?xml version="1.0" encoding="utf-8"?>
<sst xmlns="http://schemas.openxmlformats.org/spreadsheetml/2006/main" count="27" uniqueCount="27">
  <si>
    <t xml:space="preserve">Наименование госпрограммы </t>
  </si>
  <si>
    <t>Всего</t>
  </si>
  <si>
    <t>ФБ</t>
  </si>
  <si>
    <t>РБ</t>
  </si>
  <si>
    <t>Плановые мероприятия/достижение</t>
  </si>
  <si>
    <t>Фактический результат выполнения мероприятий (в отчетном периоде и нарастающим итогом с начала года)</t>
  </si>
  <si>
    <t>Сроки исполнения</t>
  </si>
  <si>
    <t>1 .Государственная программа Республики Тыва "Обеспечение доступным и комфортным жильем на 2021-2025 годы"</t>
  </si>
  <si>
    <t>Расходы по территориальному планированию Республики Тыва</t>
  </si>
  <si>
    <t>Реализация проектов комплексной застройки в рамках ИП социально-экономического развития РТ</t>
  </si>
  <si>
    <t xml:space="preserve">Проект комплексной застроек территории </t>
  </si>
  <si>
    <t>Строительство инж. Сетей для комплексной застройки территорий по ул. Юбилейная и Первомайская с. Хову-Аксы)</t>
  </si>
  <si>
    <t>Техприсоединение к инж. сетям для комплексной застройки территорий по ул. Юбилейная и Первомайская с. Хову-Аксы (ТЭК 4)</t>
  </si>
  <si>
    <t>4. Подпрограмма "Развитие ипотечного жилищного кредитования в Республике Тыва"</t>
  </si>
  <si>
    <t>37/31</t>
  </si>
  <si>
    <t>155/161</t>
  </si>
  <si>
    <t>СВОД комплексный план по реализации мероприятий государственной программы по состоянию на 13 января.</t>
  </si>
  <si>
    <t>Примечание</t>
  </si>
  <si>
    <r>
      <rPr>
        <b/>
        <sz val="12"/>
        <color theme="1"/>
        <rFont val="Times New Roman"/>
        <family val="1"/>
        <charset val="204"/>
      </rPr>
      <t>Исполнено</t>
    </r>
    <r>
      <rPr>
        <sz val="12"/>
        <color theme="1"/>
        <rFont val="Times New Roman"/>
        <family val="1"/>
        <charset val="204"/>
      </rPr>
      <t>. Заключено соглашение о предоставлении субсидии из федерального бюджета бюджету Республики Тыва на реализацию мероприятий по обеспечению жильем молодых семей с Минстроем России от 25 декабря 2021 г. № 069-09-2022-140.                                            В соответствии с соглашением предусмотрены финансовые средства в размере 131 406,800 тыс. рублей на предоставление социальных выплат 155 молодым семьям, из них: 130 092,700 тыс. рублей из федерального бюджета; 1 314,100 тыс. рублей из республиканского бюджета.
      В Законе Республики Тыва № 787-ЗРТ «О республиканском бюджете Республики Тыва на 2021 год и на плановый период 2023 и 2024 годов» на реализацию мероприятия в 2022 году предусмотрены средства из местного бюджета в размере 5198,623 тыс. рублей. 
       Заключены соглашения о предоставлении субсидии между Минстроем РТ и муниципальными образованиями республики (17 кожуунов и 2 городских округа). В 2022году освоение денежных средств составляет 100% и выданы жилищные сертификаты 161 молодым семьям.</t>
    </r>
  </si>
  <si>
    <r>
      <rPr>
        <b/>
        <sz val="14"/>
        <color theme="1"/>
        <rFont val="Times New Roman"/>
        <family val="1"/>
        <charset val="204"/>
      </rPr>
      <t xml:space="preserve">Исполнено. </t>
    </r>
    <r>
      <rPr>
        <sz val="14"/>
        <color theme="1"/>
        <rFont val="Times New Roman"/>
        <family val="1"/>
        <charset val="204"/>
      </rPr>
      <t xml:space="preserve">Лимит подпрограммы-54 699,49415 тыс. рублей, профинансировано – 54 200,00 тыс. рублей.
Организация производства строительных материалов
Заключено соглашение № 1-ПСМ от 27 июля 2022 года между Министерством строительства Республики Тыва и ООО «Бастион» на общую сумму 54,2 млн. рублей в целях закупки оборудования и техники для производства инертных материалов – щебень, песок, отсев.
Целевые показатели за 2022 год достигнуты 100 %.
 создано 5 новых рабочих мест;
 привлечено внебюджетных 23,0 млн. рублей;
Организация производства кирпича
В соответствии с порядком ИПСЭР, заключено соглашение № 2-к между Минстроем Республики Тыва и с ООО Управляющей компанией «АгроСервис17» от 5 октября 2020 года на сумму 40 400,0 тыс. рублей, данные средства освоены 100%.
</t>
    </r>
  </si>
  <si>
    <t>В рамках реализации Индивидуальной программы социально-экономического развития Республики Тыва по мероприятию «Проектирование и строительство инженерной инфраструктуры для жилищного строительства, социальной сферы в РТ» осуществляется разработка проектов планировки и межевания с наружными инженерными сетями территории микрорайонов.
Корректировка Схемы территориального планирования РТ (далее - СТП РТ) началась в 2022 г. в соответствии с госконтрактом от 11.07.2022 г. № 124-22, заказчик – ГКУ Республики Тыва «Госстройзаказ», исполнитель ООО НПИ «ЭНКО». Стоимость контракта 3900,0 тыс. руб., оплачено 100 %. В декабре 2022 г. подрядчик представил разработанные материалы, в соответствии с Градостроительным кодексом РФ необходимо согласование проекта СТП РТ с ФОИВ, субъектами, имеющими общую границу с РТ. Согласование происходит посредством Федеральной государственной информационной системы (ФГИС ТП)</t>
  </si>
  <si>
    <r>
      <t xml:space="preserve">Предусмотрен лимит-13 053,03 тыс. рублей, профинансировано – 8 958,93 тыс. рублей.                                                                                                                              </t>
    </r>
    <r>
      <rPr>
        <i/>
        <sz val="12"/>
        <color theme="1"/>
        <rFont val="Times New Roman"/>
        <family val="1"/>
        <charset val="204"/>
      </rPr>
      <t xml:space="preserve">Агенстов по делам молодежи. </t>
    </r>
    <r>
      <rPr>
        <sz val="12"/>
        <color theme="1"/>
        <rFont val="Times New Roman"/>
        <family val="1"/>
        <charset val="204"/>
      </rPr>
      <t xml:space="preserve">Всего за период с января по октябрь 2022 года выплаты субсидий на компенсацию части затрат по ипотечным кредитам (займам) на приобретение (строительство) жилья в Республике Тыва были произведены 77 (64 %) лицам на общую сумму 5 429 919,20 руб (январь – 471 000,56 руб, февраль – 495 510,45 руб, март – 480 780,35 руб, апрель – 389 123,21 руб; май - 428 456,56 руб, июнь - 461 693,62 руб, июль - 503 406,49 руб, август - 408 341,97, сентябрь - 434 936,43 руб, октябрь – 472 837,91 руб, ноябрь – 439 489,09 руб, декабрь – 444 344,56 руб.).  на 16    получателей субсидий из средств республиканского бюджета Республики Тыва из 26 претендентов.                                                                                                       </t>
    </r>
    <r>
      <rPr>
        <i/>
        <sz val="12"/>
        <color theme="1"/>
        <rFont val="Times New Roman"/>
        <family val="1"/>
        <charset val="204"/>
      </rPr>
      <t>Министерство культуры.</t>
    </r>
    <r>
      <rPr>
        <sz val="12"/>
        <color theme="1"/>
        <rFont val="Times New Roman"/>
        <family val="1"/>
        <charset val="204"/>
      </rPr>
      <t xml:space="preserve">В рамках реализации Порядка предоставления субсидий на приобретение жилья в Республике Тыва работникам государственных учреждений культуры и искусства Республики Тыва субсидии на приобретение жилья получили 4 работника культуры на сумму 529,00787 тыс. рублей.
В бюджете </t>
    </r>
    <r>
      <rPr>
        <i/>
        <sz val="12"/>
        <color theme="1"/>
        <rFont val="Times New Roman"/>
        <family val="1"/>
        <charset val="204"/>
      </rPr>
      <t xml:space="preserve">Министерства спорта </t>
    </r>
    <r>
      <rPr>
        <sz val="12"/>
        <color theme="1"/>
        <rFont val="Times New Roman"/>
        <family val="1"/>
        <charset val="204"/>
      </rPr>
      <t xml:space="preserve">Республики Тыва на 2022 год по подпрограмме  предусмотрено 7 000,0 тыс. рублей из них профинансировно -3 000,0 тыс.рублей, денежные средства перечислены на  расчетный счет 10.06.2022 г. в полном объеме,  Монгуш Начыну Олзеевичу, спортсмену Республики Тыва, члену сборной команды РФ по спортивной (вольной) борьбе, завоевавшему 2 место на первенстве Европы - 2021 г.  В 2022 году освоение остатка предусмотренных средств в сумме 4,0 млн.рублей получателю субсидии не направлено, в связи с недофинансированием субсидии Министерством финансов Республики Тыва.
</t>
    </r>
  </si>
  <si>
    <t>1. Подпрограмма "Территориальное планирование и комплексное развитие территорий"</t>
  </si>
  <si>
    <t>5. Подпрограмма"Повышение устойчивости жилых домов, основных объектов и систем жизнеобеспечения в сейсмических районах Республики Тыва на 2021- 2025 годы"</t>
  </si>
  <si>
    <t>Финансовые средства не предусмотрены.</t>
  </si>
  <si>
    <t>3. Подпрограмма "Обеспечение жильем молодых семей в Республике Тыва"</t>
  </si>
  <si>
    <t>2. Подпрограмма "Развитие промышленности строительных материалов и внедрения  композитных материалов Республики Тыва"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</si>
</sst>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000"/>
    <numFmt numFmtId="165" formatCode="#,##0.000"/>
    <numFmt numFmtId="166" formatCode="#,##0.000000"/>
  </numFmts>
  <fonts count="6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1" xfId="0" applyFont="1" applyFill="1" applyBorder="1" applyAlignment="1">
      <alignment vertical="center" wrapText="1"/>
    </xf>
    <xf numFmtId="4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14" fontId="1" fillId="2" borderId="1" xfId="0" applyNumberFormat="1" applyFont="1" applyFill="1" applyBorder="1" applyAlignment="1">
      <alignment horizontal="center" vertical="center"/>
    </xf>
    <xf numFmtId="0" fontId="1" fillId="2" borderId="0" xfId="0" applyFont="1" applyFill="1"/>
    <xf numFmtId="0" fontId="2" fillId="2" borderId="1" xfId="0" applyFont="1" applyFill="1" applyBorder="1" applyAlignment="1">
      <alignment vertical="center" wrapText="1"/>
    </xf>
    <xf numFmtId="165" fontId="2" fillId="2" borderId="1" xfId="0" applyNumberFormat="1" applyFont="1" applyFill="1" applyBorder="1" applyAlignment="1">
      <alignment horizontal="center" vertical="center"/>
    </xf>
    <xf numFmtId="4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4" fontId="2" fillId="2" borderId="1" xfId="0" applyNumberFormat="1" applyFont="1" applyFill="1" applyBorder="1" applyAlignment="1">
      <alignment horizontal="center" vertical="center"/>
    </xf>
    <xf numFmtId="0" fontId="2" fillId="2" borderId="0" xfId="0" applyFont="1" applyFill="1"/>
    <xf numFmtId="0" fontId="1" fillId="2" borderId="1" xfId="0" applyFont="1" applyFill="1" applyBorder="1" applyAlignment="1">
      <alignment vertical="center"/>
    </xf>
    <xf numFmtId="166" fontId="1" fillId="2" borderId="1" xfId="0" applyNumberFormat="1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left" vertical="center" wrapText="1"/>
    </xf>
    <xf numFmtId="4" fontId="1" fillId="2" borderId="1" xfId="0" applyNumberFormat="1" applyFont="1" applyFill="1" applyBorder="1" applyAlignment="1">
      <alignment horizontal="left" vertical="top" wrapText="1"/>
    </xf>
    <xf numFmtId="4" fontId="3" fillId="2" borderId="1" xfId="0" applyNumberFormat="1" applyFont="1" applyFill="1" applyBorder="1" applyAlignment="1">
      <alignment horizontal="left" vertical="top" wrapText="1"/>
    </xf>
    <xf numFmtId="4" fontId="1" fillId="2" borderId="2" xfId="0" applyNumberFormat="1" applyFont="1" applyFill="1" applyBorder="1" applyAlignment="1">
      <alignment horizontal="left" vertical="top" wrapText="1"/>
    </xf>
    <xf numFmtId="4" fontId="1" fillId="2" borderId="3" xfId="0" applyNumberFormat="1" applyFont="1" applyFill="1" applyBorder="1" applyAlignment="1">
      <alignment horizontal="left" vertical="top" wrapText="1"/>
    </xf>
    <xf numFmtId="4" fontId="1" fillId="2" borderId="4" xfId="0" applyNumberFormat="1" applyFont="1" applyFill="1" applyBorder="1" applyAlignment="1">
      <alignment horizontal="left" vertical="top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3"/>
  <sheetViews>
    <sheetView tabSelected="1" workbookViewId="0">
      <selection activeCell="C4" sqref="C4"/>
    </sheetView>
  </sheetViews>
  <sheetFormatPr defaultRowHeight="15" x14ac:dyDescent="0.25"/>
  <cols>
    <col min="1" max="1" width="44.140625" customWidth="1"/>
    <col min="2" max="2" width="17.28515625" customWidth="1"/>
    <col min="3" max="3" width="14.28515625" customWidth="1"/>
    <col min="4" max="4" width="17.7109375" customWidth="1"/>
    <col min="5" max="5" width="12.7109375" customWidth="1"/>
    <col min="6" max="6" width="15.5703125" customWidth="1"/>
    <col min="7" max="7" width="81.85546875" customWidth="1"/>
    <col min="8" max="8" width="14.85546875" customWidth="1"/>
  </cols>
  <sheetData>
    <row r="1" spans="1:8" s="6" customFormat="1" ht="30.6" customHeight="1" x14ac:dyDescent="0.3">
      <c r="A1" s="12" t="s">
        <v>16</v>
      </c>
    </row>
    <row r="2" spans="1:8" s="6" customFormat="1" ht="129.75" customHeight="1" x14ac:dyDescent="0.3">
      <c r="A2" s="13" t="s">
        <v>0</v>
      </c>
      <c r="B2" s="3" t="s">
        <v>1</v>
      </c>
      <c r="C2" s="3" t="s">
        <v>2</v>
      </c>
      <c r="D2" s="3" t="s">
        <v>3</v>
      </c>
      <c r="E2" s="1" t="s">
        <v>4</v>
      </c>
      <c r="F2" s="1" t="s">
        <v>5</v>
      </c>
      <c r="G2" s="1" t="s">
        <v>17</v>
      </c>
      <c r="H2" s="1" t="s">
        <v>6</v>
      </c>
    </row>
    <row r="3" spans="1:8" s="6" customFormat="1" ht="85.9" customHeight="1" x14ac:dyDescent="0.3">
      <c r="A3" s="7" t="s">
        <v>7</v>
      </c>
      <c r="B3" s="8">
        <f>C3+D3</f>
        <v>311067.42911000003</v>
      </c>
      <c r="C3" s="9">
        <f>C11+C4+C10+C12</f>
        <v>279635.62063000002</v>
      </c>
      <c r="D3" s="9">
        <f>D11+D4+D10+D12</f>
        <v>31431.808479999996</v>
      </c>
      <c r="E3" s="10"/>
      <c r="F3" s="9">
        <f>F11+F4+F10+F12</f>
        <v>299330.75203999993</v>
      </c>
      <c r="G3" s="9"/>
      <c r="H3" s="11">
        <v>44926</v>
      </c>
    </row>
    <row r="4" spans="1:8" s="6" customFormat="1" ht="57" customHeight="1" x14ac:dyDescent="0.3">
      <c r="A4" s="1" t="s">
        <v>22</v>
      </c>
      <c r="B4" s="2">
        <f>C4+D4</f>
        <v>111908.10976000001</v>
      </c>
      <c r="C4" s="2">
        <f>C5+C6</f>
        <v>95882.920630000008</v>
      </c>
      <c r="D4" s="2">
        <f>D5+D6</f>
        <v>16025.189129999999</v>
      </c>
      <c r="E4" s="3"/>
      <c r="F4" s="2">
        <f>F5+F6</f>
        <v>104765.02497</v>
      </c>
      <c r="G4" s="18" t="s">
        <v>20</v>
      </c>
      <c r="H4" s="5">
        <v>44926</v>
      </c>
    </row>
    <row r="5" spans="1:8" s="6" customFormat="1" ht="37.5" customHeight="1" x14ac:dyDescent="0.3">
      <c r="A5" s="1" t="s">
        <v>8</v>
      </c>
      <c r="B5" s="2">
        <f>C5+D5</f>
        <v>3900.0222199999998</v>
      </c>
      <c r="C5" s="3"/>
      <c r="D5" s="2">
        <v>3900.0222199999998</v>
      </c>
      <c r="E5" s="3">
        <v>0</v>
      </c>
      <c r="F5" s="2">
        <v>1170</v>
      </c>
      <c r="G5" s="19"/>
      <c r="H5" s="5">
        <v>44926</v>
      </c>
    </row>
    <row r="6" spans="1:8" s="6" customFormat="1" ht="55.5" customHeight="1" x14ac:dyDescent="0.3">
      <c r="A6" s="1" t="s">
        <v>9</v>
      </c>
      <c r="B6" s="2">
        <f>B7+B8+B9</f>
        <v>108008.08753999999</v>
      </c>
      <c r="C6" s="2">
        <f>C7+C8+C9</f>
        <v>95882.920630000008</v>
      </c>
      <c r="D6" s="4">
        <f>D7+D8+D9</f>
        <v>12125.16691</v>
      </c>
      <c r="E6" s="3">
        <v>0</v>
      </c>
      <c r="F6" s="2">
        <f>F7+F8+F9</f>
        <v>103595.02497</v>
      </c>
      <c r="G6" s="19"/>
      <c r="H6" s="5">
        <v>44926</v>
      </c>
    </row>
    <row r="7" spans="1:8" s="6" customFormat="1" ht="37.5" customHeight="1" x14ac:dyDescent="0.3">
      <c r="A7" s="1" t="s">
        <v>10</v>
      </c>
      <c r="B7" s="2">
        <f t="shared" ref="B7:B8" si="0">C7+D7</f>
        <v>41046.90511</v>
      </c>
      <c r="C7" s="2">
        <v>40636.300000000003</v>
      </c>
      <c r="D7" s="3">
        <v>410.60511000000002</v>
      </c>
      <c r="E7" s="3"/>
      <c r="F7" s="2">
        <f>28345.56148+8288.28108</f>
        <v>36633.842560000005</v>
      </c>
      <c r="G7" s="19"/>
      <c r="H7" s="5">
        <v>44926</v>
      </c>
    </row>
    <row r="8" spans="1:8" s="6" customFormat="1" ht="72" customHeight="1" x14ac:dyDescent="0.3">
      <c r="A8" s="1" t="s">
        <v>11</v>
      </c>
      <c r="B8" s="2">
        <f t="shared" si="0"/>
        <v>30699.636999999999</v>
      </c>
      <c r="C8" s="2">
        <v>30392.4002</v>
      </c>
      <c r="D8" s="3">
        <v>307.23680000000002</v>
      </c>
      <c r="E8" s="3"/>
      <c r="F8" s="2">
        <v>30699.636979999999</v>
      </c>
      <c r="G8" s="19"/>
      <c r="H8" s="5">
        <v>44926</v>
      </c>
    </row>
    <row r="9" spans="1:8" s="6" customFormat="1" ht="69" customHeight="1" x14ac:dyDescent="0.3">
      <c r="A9" s="1" t="s">
        <v>12</v>
      </c>
      <c r="B9" s="14">
        <f>C9+D9</f>
        <v>36261.545429999998</v>
      </c>
      <c r="C9" s="2">
        <v>24854.220430000001</v>
      </c>
      <c r="D9" s="3">
        <v>11407.325000000001</v>
      </c>
      <c r="E9" s="3"/>
      <c r="F9" s="2">
        <v>36261.545429999998</v>
      </c>
      <c r="G9" s="20"/>
      <c r="H9" s="5">
        <v>44926</v>
      </c>
    </row>
    <row r="10" spans="1:8" s="6" customFormat="1" ht="300" customHeight="1" x14ac:dyDescent="0.3">
      <c r="A10" s="1" t="s">
        <v>26</v>
      </c>
      <c r="B10" s="2">
        <v>54699.493999999999</v>
      </c>
      <c r="C10" s="2">
        <v>53660</v>
      </c>
      <c r="D10" s="2">
        <v>1039.49415</v>
      </c>
      <c r="E10" s="3">
        <v>0</v>
      </c>
      <c r="F10" s="2">
        <v>54200</v>
      </c>
      <c r="G10" s="16" t="s">
        <v>19</v>
      </c>
      <c r="H10" s="5">
        <v>44926</v>
      </c>
    </row>
    <row r="11" spans="1:8" s="6" customFormat="1" ht="237.75" customHeight="1" x14ac:dyDescent="0.3">
      <c r="A11" s="1" t="s">
        <v>25</v>
      </c>
      <c r="B11" s="2">
        <v>131406.79999999999</v>
      </c>
      <c r="C11" s="2">
        <v>130092.7</v>
      </c>
      <c r="D11" s="2">
        <v>1314.1</v>
      </c>
      <c r="E11" s="3" t="s">
        <v>15</v>
      </c>
      <c r="F11" s="2">
        <v>131406.79999999999</v>
      </c>
      <c r="G11" s="15" t="s">
        <v>18</v>
      </c>
      <c r="H11" s="5">
        <v>44926</v>
      </c>
    </row>
    <row r="12" spans="1:8" s="6" customFormat="1" ht="378.75" customHeight="1" x14ac:dyDescent="0.3">
      <c r="A12" s="1" t="s">
        <v>13</v>
      </c>
      <c r="B12" s="2">
        <f>D12</f>
        <v>13053.0252</v>
      </c>
      <c r="C12" s="3">
        <v>0</v>
      </c>
      <c r="D12" s="2">
        <f>529.00787+5524.01733+7000</f>
        <v>13053.0252</v>
      </c>
      <c r="E12" s="3" t="s">
        <v>14</v>
      </c>
      <c r="F12" s="2">
        <v>8958.9270699999997</v>
      </c>
      <c r="G12" s="17" t="s">
        <v>21</v>
      </c>
      <c r="H12" s="5">
        <v>44926</v>
      </c>
    </row>
    <row r="13" spans="1:8" ht="112.5" x14ac:dyDescent="0.25">
      <c r="A13" s="1" t="s">
        <v>23</v>
      </c>
      <c r="B13" s="22">
        <v>0</v>
      </c>
      <c r="C13" s="22">
        <v>0</v>
      </c>
      <c r="D13" s="22">
        <v>0</v>
      </c>
      <c r="E13" s="22">
        <v>0</v>
      </c>
      <c r="F13" s="22">
        <v>0</v>
      </c>
      <c r="G13" s="23" t="s">
        <v>24</v>
      </c>
      <c r="H13" s="21"/>
    </row>
  </sheetData>
  <mergeCells count="1">
    <mergeCell ref="G4:G9"/>
  </mergeCells>
  <pageMargins left="0.7" right="0.7" top="0.75" bottom="0.75" header="0.3" footer="0.3"/>
  <pageSetup paperSize="9" scale="6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2023-04-05T10:57:41Z</dcterms:modified>
</cp:coreProperties>
</file>